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4 содержание" sheetId="1" r:id="rId1"/>
    <sheet name="5 тек ремонт" sheetId="2" r:id="rId2"/>
    <sheet name="5.1.кап ремонт" sheetId="3" r:id="rId3"/>
    <sheet name="расш 310,346" sheetId="4" r:id="rId4"/>
  </sheets>
  <definedNames>
    <definedName name="_xlnm.Print_Titles" localSheetId="0">'4 содержание'!$16:$18</definedName>
    <definedName name="_xlnm.Print_Area" localSheetId="3">'расш 310,346'!$A$1:$D$40</definedName>
  </definedNames>
  <calcPr fullCalcOnLoad="1"/>
</workbook>
</file>

<file path=xl/comments1.xml><?xml version="1.0" encoding="utf-8"?>
<comments xmlns="http://schemas.openxmlformats.org/spreadsheetml/2006/main">
  <authors>
    <author>Merkury</author>
  </authors>
  <commentList>
    <comment ref="A50" authorId="0">
      <text>
        <r>
          <rPr>
            <b/>
            <sz val="9"/>
            <rFont val="Tahoma"/>
            <family val="2"/>
          </rPr>
          <t>Merkury:</t>
        </r>
        <r>
          <rPr>
            <sz val="9"/>
            <rFont val="Tahoma"/>
            <family val="2"/>
          </rPr>
          <t xml:space="preserve">
Расшифровать по договорам</t>
        </r>
      </text>
    </comment>
    <comment ref="A43" authorId="0">
      <text>
        <r>
          <rPr>
            <b/>
            <sz val="9"/>
            <rFont val="Tahoma"/>
            <family val="2"/>
          </rPr>
          <t>Merkury:</t>
        </r>
        <r>
          <rPr>
            <sz val="9"/>
            <rFont val="Tahoma"/>
            <family val="2"/>
          </rPr>
          <t xml:space="preserve">
Расшифровать по договорам
</t>
        </r>
      </text>
    </comment>
    <comment ref="A33" authorId="0">
      <text>
        <r>
          <rPr>
            <b/>
            <sz val="9"/>
            <rFont val="Tahoma"/>
            <family val="2"/>
          </rPr>
          <t>Merkury:</t>
        </r>
        <r>
          <rPr>
            <sz val="9"/>
            <rFont val="Tahoma"/>
            <family val="2"/>
          </rPr>
          <t xml:space="preserve">
Расшифровать по услугам</t>
        </r>
      </text>
    </comment>
  </commentList>
</comments>
</file>

<file path=xl/sharedStrings.xml><?xml version="1.0" encoding="utf-8"?>
<sst xmlns="http://schemas.openxmlformats.org/spreadsheetml/2006/main" count="156" uniqueCount="125">
  <si>
    <t>Предложения по распределению бюджетных ассигнований на исполнение действующих расходных обязательств  на очередной финансовый год и плановый период *</t>
  </si>
  <si>
    <t>по      КСБП</t>
  </si>
  <si>
    <t>по        КРз</t>
  </si>
  <si>
    <t>по       КПР</t>
  </si>
  <si>
    <t>Целевая статья ______________________________________________________________________</t>
  </si>
  <si>
    <t>по    КЦСР</t>
  </si>
  <si>
    <t>по   ОКЕИ</t>
  </si>
  <si>
    <t>Наименование показателя</t>
  </si>
  <si>
    <t>Вид расходов</t>
  </si>
  <si>
    <t>Объем БА на исполнение ДРО 
на очередной финансовый год</t>
  </si>
  <si>
    <t>Обоснование отклонений</t>
  </si>
  <si>
    <t>Наименование вида расхода</t>
  </si>
  <si>
    <t>Расходы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</si>
  <si>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</si>
  <si>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</si>
  <si>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</si>
  <si>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</si>
  <si>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</si>
  <si>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</si>
  <si>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 услуги</t>
  </si>
  <si>
    <t>Арендная плата за пользование имуществом</t>
  </si>
  <si>
    <t>Прочие работы, услуги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</si>
  <si>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</si>
  <si>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</si>
  <si>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</si>
  <si>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Социальное обеспечение</t>
  </si>
  <si>
    <t>Пенсии, пособия и выплаты по пенсионному, социальному и медицинскому страхованию населения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</si>
  <si>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</si>
  <si>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</si>
  <si>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основных средств</t>
  </si>
  <si>
    <t>Медикаменты</t>
  </si>
  <si>
    <t>Мягкий инвентарь</t>
  </si>
  <si>
    <t>Расходные материалы</t>
  </si>
  <si>
    <t>ИТОГО РАСХОДОВ</t>
  </si>
  <si>
    <t>Исполнитель     _____________           _______________________</t>
  </si>
  <si>
    <t xml:space="preserve">                             (подпись)                     (расшифровка подписи)</t>
  </si>
  <si>
    <t>Тел.: ___________________      "___" __________ ____ г.</t>
  </si>
  <si>
    <t>Руководитель  _________________           _____________________</t>
  </si>
  <si>
    <t xml:space="preserve">                       (подпись)                              (расшифровка подписи)</t>
  </si>
  <si>
    <t>Наименование мунициапльного учреждения</t>
  </si>
  <si>
    <t>КОСГУ
(Показатель плана ФХД)</t>
  </si>
  <si>
    <t>Работы, услуги по содержанию имущества , в том числе:</t>
  </si>
  <si>
    <t>Увеличение стоимости материальных запасов, в том числе:</t>
  </si>
  <si>
    <t xml:space="preserve">Приложение № 4
к Порядку и методике планирования бюджетных ассигнований местного бюджета на очередной  финансовый год и плановый период  </t>
  </si>
  <si>
    <t>Абонплата</t>
  </si>
  <si>
    <t>Интернет</t>
  </si>
  <si>
    <t>Проезд заочника</t>
  </si>
  <si>
    <t>Отопление ЖКХ</t>
  </si>
  <si>
    <t>Отопление Арыылаах</t>
  </si>
  <si>
    <t>Отопление прочие поставщика</t>
  </si>
  <si>
    <t>Электроэнергия</t>
  </si>
  <si>
    <t>Водоснабжение ЖКХ</t>
  </si>
  <si>
    <t>Водоснабжение (автономное,подвоз воды)</t>
  </si>
  <si>
    <t>Канализация</t>
  </si>
  <si>
    <t>ООО Эскопрофит</t>
  </si>
  <si>
    <t>СЭС (дератизация, дезинфекция)</t>
  </si>
  <si>
    <t>Услуги в области информационных технологий</t>
  </si>
  <si>
    <t>Страхование имущество</t>
  </si>
  <si>
    <t>Налог на имущесто</t>
  </si>
  <si>
    <t>Транспортный налог</t>
  </si>
  <si>
    <t>Продукты питания (дошкольная группа, интернат)</t>
  </si>
  <si>
    <t>Школьное питание</t>
  </si>
  <si>
    <t>ГСМ</t>
  </si>
  <si>
    <t>Строительные материалы</t>
  </si>
  <si>
    <t>Запчасти</t>
  </si>
  <si>
    <t>Канцтовары</t>
  </si>
  <si>
    <t>Хозтовары</t>
  </si>
  <si>
    <t>Увеличение стоимости материальных запасов однократного применения в том числе:</t>
  </si>
  <si>
    <t>Бутылированная вода</t>
  </si>
  <si>
    <t>Приобретение подарочной, сувенирной продукции, грамот, цветов, бланки,открыток</t>
  </si>
  <si>
    <t>Поступление нефинансовых активов</t>
  </si>
  <si>
    <t>Питание</t>
  </si>
  <si>
    <t>Прочие несоциальные выплаты персоналу в денежной форме</t>
  </si>
  <si>
    <t>Прочие несоциальные выплаты персоналу в натуральной форме</t>
  </si>
  <si>
    <t>Приложение № 5.1</t>
  </si>
  <si>
    <t>к Порядку и методике планирования бюджетных</t>
  </si>
  <si>
    <t>ассигнований местного бюджета на очередной</t>
  </si>
  <si>
    <t>финансовый год и плановый период</t>
  </si>
  <si>
    <t>КВСР</t>
  </si>
  <si>
    <t>Рз/Пр</t>
  </si>
  <si>
    <t>Лицевой счет</t>
  </si>
  <si>
    <t>Наименование объекта</t>
  </si>
  <si>
    <t>№ п/п</t>
  </si>
  <si>
    <t>Стоимость в текущих ценах на период</t>
  </si>
  <si>
    <t>ж</t>
  </si>
  <si>
    <t>Руководитель      _________________           _____________________</t>
  </si>
  <si>
    <t xml:space="preserve">                                    (подпись)                        (расшифровка подписи)</t>
  </si>
  <si>
    <t xml:space="preserve">                                  (подпись)                     (расшифровка подписи)</t>
  </si>
  <si>
    <t>* В произвольной форме отдельно от таблицы -   расшифровать 310ст основные средства (оборудование,мебель итд), 346ст хозтовары (бытовая химия, посуда итд)</t>
  </si>
  <si>
    <r>
      <t xml:space="preserve">Единица измерения: </t>
    </r>
    <r>
      <rPr>
        <b/>
        <sz val="12"/>
        <rFont val="Times New Roman"/>
        <family val="1"/>
      </rPr>
      <t>тыс. рублей</t>
    </r>
  </si>
  <si>
    <t>* Пояснительная записка к дополнительным расходам</t>
  </si>
  <si>
    <t xml:space="preserve"> Наименование объектов и работ, услуг</t>
  </si>
  <si>
    <t>Примечание</t>
  </si>
  <si>
    <t>Приложение № 5</t>
  </si>
  <si>
    <t>Предложения по объёмам  местного бюджета, необходимым для исполнения расходных обязательств в очередном финансовом году по текущему ремонту зданий и сооружений  ( в том числе по противопожарным и антитеррористическим мероприятиям)</t>
  </si>
  <si>
    <t>Отклонение            (гр.7-гр.5)</t>
  </si>
  <si>
    <t>Предложения по объёмам  местного бюджета, необходимым для исполнения расходных обязательств в очередном финансовом году по капитальному ремонту зданий и сооружений</t>
  </si>
  <si>
    <t>ООО "Бастион"  ТО АПС</t>
  </si>
  <si>
    <t>ООО "Эконом энерго" ТО УУТЭ</t>
  </si>
  <si>
    <t>заправка картриджа</t>
  </si>
  <si>
    <t>Договор оказания услуг по вневед.охране(ЧОП Ягуар,ОВО)</t>
  </si>
  <si>
    <t>ГУП Почта подписка</t>
  </si>
  <si>
    <t>плата за обучение на курсах повышения</t>
  </si>
  <si>
    <t>Упр.ветеринарии оказ.лабор.исслед</t>
  </si>
  <si>
    <t>итого</t>
  </si>
  <si>
    <t>СЭС провед лаб исс</t>
  </si>
  <si>
    <t>Сумма</t>
  </si>
  <si>
    <t>310  РГ04</t>
  </si>
  <si>
    <t>346  РГ04</t>
  </si>
  <si>
    <t>примечание</t>
  </si>
  <si>
    <t>Расшифровка</t>
  </si>
  <si>
    <t>ООО "Автослом"</t>
  </si>
  <si>
    <t>ЦРБ, Яннамед медосмотр работников</t>
  </si>
  <si>
    <t>штраф</t>
  </si>
  <si>
    <t>ООО ЧОП "Ягуар"</t>
  </si>
  <si>
    <t>Состояние сводной бюжетной росписи на 1  января 2023г.</t>
  </si>
  <si>
    <t>Уточненный план на 01.09.2023г.</t>
  </si>
  <si>
    <t>2024 (внебюджет)</t>
  </si>
  <si>
    <r>
      <t xml:space="preserve">Наиманование учреждения </t>
    </r>
    <r>
      <rPr>
        <b/>
        <sz val="10"/>
        <rFont val="Times New Roman"/>
        <family val="1"/>
      </rPr>
      <t xml:space="preserve"> </t>
    </r>
  </si>
  <si>
    <t>Наименование учреждения:</t>
  </si>
  <si>
    <t>Наименование основных средств</t>
  </si>
  <si>
    <t>Наименование матзапасов</t>
  </si>
  <si>
    <t>Наименование учреждения: _______________________________________________</t>
  </si>
  <si>
    <t>Раздел __________________________________________________________________________</t>
  </si>
  <si>
    <t>Подраздел ___________________________________________________________________________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</si>
</sst>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thin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5" fillId="0" borderId="0">
      <alignment/>
      <protection/>
    </xf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32" borderId="0" xfId="0" applyFont="1" applyFill="1" applyAlignment="1">
      <alignment wrapText="1"/>
    </xf>
    <xf numFmtId="0" fontId="5" fillId="32" borderId="0" xfId="0" applyFont="1" applyFill="1" applyAlignment="1">
      <alignment/>
    </xf>
    <xf numFmtId="0" fontId="6" fillId="32" borderId="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32" borderId="10" xfId="0" applyFont="1" applyFill="1" applyBorder="1" applyAlignment="1">
      <alignment horizontal="justify" vertical="top" wrapText="1"/>
    </xf>
    <xf numFmtId="0" fontId="3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justify" vertical="top" wrapText="1"/>
    </xf>
    <xf numFmtId="0" fontId="9" fillId="32" borderId="1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0" fontId="2" fillId="32" borderId="10" xfId="0" applyFont="1" applyFill="1" applyBorder="1" applyAlignment="1">
      <alignment horizontal="right" vertical="top" wrapText="1"/>
    </xf>
    <xf numFmtId="0" fontId="10" fillId="32" borderId="10" xfId="0" applyFont="1" applyFill="1" applyBorder="1" applyAlignment="1">
      <alignment horizontal="right" vertical="top" wrapText="1"/>
    </xf>
    <xf numFmtId="0" fontId="3" fillId="32" borderId="10" xfId="0" applyFont="1" applyFill="1" applyBorder="1" applyAlignment="1">
      <alignment horizontal="left" vertical="top" wrapText="1"/>
    </xf>
    <xf numFmtId="172" fontId="2" fillId="32" borderId="10" xfId="0" applyNumberFormat="1" applyFont="1" applyFill="1" applyBorder="1" applyAlignment="1">
      <alignment horizontal="right" vertical="center" wrapText="1"/>
    </xf>
    <xf numFmtId="172" fontId="2" fillId="32" borderId="10" xfId="0" applyNumberFormat="1" applyFont="1" applyFill="1" applyBorder="1" applyAlignment="1">
      <alignment horizontal="right" vertical="center"/>
    </xf>
    <xf numFmtId="172" fontId="10" fillId="32" borderId="10" xfId="0" applyNumberFormat="1" applyFont="1" applyFill="1" applyBorder="1" applyAlignment="1">
      <alignment horizontal="right" vertical="center" wrapText="1"/>
    </xf>
    <xf numFmtId="172" fontId="10" fillId="32" borderId="10" xfId="0" applyNumberFormat="1" applyFont="1" applyFill="1" applyBorder="1" applyAlignment="1">
      <alignment horizontal="right" vertical="center"/>
    </xf>
    <xf numFmtId="0" fontId="12" fillId="32" borderId="10" xfId="0" applyFont="1" applyFill="1" applyBorder="1" applyAlignment="1">
      <alignment horizontal="justify" vertical="top" wrapText="1"/>
    </xf>
    <xf numFmtId="172" fontId="11" fillId="32" borderId="1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2" fillId="0" borderId="0" xfId="52" applyFont="1">
      <alignment/>
      <protection/>
    </xf>
    <xf numFmtId="0" fontId="2" fillId="0" borderId="0" xfId="52" applyFont="1" applyProtection="1">
      <alignment/>
      <protection hidden="1"/>
    </xf>
    <xf numFmtId="0" fontId="16" fillId="0" borderId="0" xfId="0" applyFont="1" applyAlignment="1">
      <alignment/>
    </xf>
    <xf numFmtId="0" fontId="2" fillId="0" borderId="0" xfId="52" applyFont="1" applyAlignment="1" applyProtection="1">
      <alignment/>
      <protection hidden="1"/>
    </xf>
    <xf numFmtId="0" fontId="2" fillId="0" borderId="11" xfId="52" applyFont="1" applyBorder="1" applyProtection="1">
      <alignment/>
      <protection hidden="1"/>
    </xf>
    <xf numFmtId="0" fontId="2" fillId="0" borderId="0" xfId="52" applyFont="1" applyBorder="1" applyProtection="1">
      <alignment/>
      <protection hidden="1"/>
    </xf>
    <xf numFmtId="0" fontId="11" fillId="0" borderId="12" xfId="52" applyNumberFormat="1" applyFont="1" applyFill="1" applyBorder="1" applyAlignment="1" applyProtection="1">
      <alignment/>
      <protection hidden="1"/>
    </xf>
    <xf numFmtId="0" fontId="17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17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2" applyFont="1" applyProtection="1">
      <alignment/>
      <protection hidden="1"/>
    </xf>
    <xf numFmtId="0" fontId="11" fillId="0" borderId="0" xfId="52" applyFont="1">
      <alignment/>
      <protection/>
    </xf>
    <xf numFmtId="0" fontId="2" fillId="0" borderId="12" xfId="52" applyNumberFormat="1" applyFont="1" applyFill="1" applyBorder="1" applyAlignment="1" applyProtection="1">
      <alignment/>
      <protection hidden="1"/>
    </xf>
    <xf numFmtId="0" fontId="2" fillId="0" borderId="15" xfId="52" applyFont="1" applyBorder="1" applyProtection="1">
      <alignment/>
      <protection hidden="1"/>
    </xf>
    <xf numFmtId="0" fontId="2" fillId="0" borderId="16" xfId="52" applyFont="1" applyBorder="1" applyProtection="1">
      <alignment/>
      <protection hidden="1"/>
    </xf>
    <xf numFmtId="0" fontId="2" fillId="0" borderId="17" xfId="52" applyFont="1" applyBorder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17" fillId="0" borderId="18" xfId="52" applyNumberFormat="1" applyFont="1" applyFill="1" applyBorder="1" applyAlignment="1" applyProtection="1">
      <alignment/>
      <protection hidden="1"/>
    </xf>
    <xf numFmtId="0" fontId="2" fillId="0" borderId="19" xfId="52" applyFont="1" applyBorder="1" applyProtection="1">
      <alignment/>
      <protection hidden="1"/>
    </xf>
    <xf numFmtId="0" fontId="17" fillId="0" borderId="20" xfId="52" applyNumberFormat="1" applyFont="1" applyFill="1" applyBorder="1" applyAlignment="1" applyProtection="1">
      <alignment horizontal="center" vertical="center"/>
      <protection hidden="1"/>
    </xf>
    <xf numFmtId="0" fontId="17" fillId="0" borderId="21" xfId="52" applyNumberFormat="1" applyFont="1" applyFill="1" applyBorder="1" applyAlignment="1" applyProtection="1">
      <alignment horizontal="center" vertical="center"/>
      <protection hidden="1"/>
    </xf>
    <xf numFmtId="0" fontId="2" fillId="0" borderId="20" xfId="52" applyNumberFormat="1" applyFont="1" applyFill="1" applyBorder="1" applyAlignment="1" applyProtection="1">
      <alignment horizontal="center" vertical="center"/>
      <protection hidden="1"/>
    </xf>
    <xf numFmtId="0" fontId="2" fillId="0" borderId="21" xfId="52" applyNumberFormat="1" applyFont="1" applyFill="1" applyBorder="1" applyAlignment="1" applyProtection="1">
      <alignment horizontal="center" vertical="center"/>
      <protection hidden="1"/>
    </xf>
    <xf numFmtId="0" fontId="2" fillId="0" borderId="13" xfId="52" applyFont="1" applyBorder="1" applyProtection="1">
      <alignment/>
      <protection hidden="1"/>
    </xf>
    <xf numFmtId="0" fontId="2" fillId="0" borderId="10" xfId="52" applyFont="1" applyBorder="1" applyProtection="1">
      <alignment/>
      <protection hidden="1"/>
    </xf>
    <xf numFmtId="0" fontId="2" fillId="0" borderId="10" xfId="52" applyFont="1" applyBorder="1">
      <alignment/>
      <protection/>
    </xf>
    <xf numFmtId="0" fontId="2" fillId="0" borderId="0" xfId="52" applyFont="1" applyBorder="1">
      <alignment/>
      <protection/>
    </xf>
    <xf numFmtId="0" fontId="3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12" fillId="32" borderId="10" xfId="0" applyFont="1" applyFill="1" applyBorder="1" applyAlignment="1">
      <alignment horizontal="center" vertical="top" wrapText="1"/>
    </xf>
    <xf numFmtId="172" fontId="11" fillId="32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center"/>
    </xf>
    <xf numFmtId="0" fontId="12" fillId="32" borderId="10" xfId="0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right" vertical="center"/>
    </xf>
    <xf numFmtId="172" fontId="10" fillId="0" borderId="10" xfId="0" applyNumberFormat="1" applyFont="1" applyFill="1" applyBorder="1" applyAlignment="1">
      <alignment horizontal="right" vertical="center"/>
    </xf>
    <xf numFmtId="172" fontId="10" fillId="0" borderId="10" xfId="0" applyNumberFormat="1" applyFont="1" applyFill="1" applyBorder="1" applyAlignment="1">
      <alignment horizontal="right" vertical="center" wrapText="1"/>
    </xf>
    <xf numFmtId="172" fontId="18" fillId="32" borderId="10" xfId="0" applyNumberFormat="1" applyFont="1" applyFill="1" applyBorder="1" applyAlignment="1">
      <alignment horizontal="right" vertical="center" wrapText="1"/>
    </xf>
    <xf numFmtId="172" fontId="55" fillId="32" borderId="10" xfId="0" applyNumberFormat="1" applyFont="1" applyFill="1" applyBorder="1" applyAlignment="1">
      <alignment horizontal="right" vertical="center" wrapText="1"/>
    </xf>
    <xf numFmtId="0" fontId="11" fillId="0" borderId="10" xfId="52" applyFont="1" applyBorder="1">
      <alignment/>
      <protection/>
    </xf>
    <xf numFmtId="0" fontId="56" fillId="0" borderId="0" xfId="0" applyFont="1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 horizontal="center"/>
    </xf>
    <xf numFmtId="0" fontId="58" fillId="0" borderId="10" xfId="0" applyFont="1" applyBorder="1" applyAlignment="1">
      <alignment/>
    </xf>
    <xf numFmtId="4" fontId="58" fillId="0" borderId="10" xfId="0" applyNumberFormat="1" applyFont="1" applyBorder="1" applyAlignment="1">
      <alignment/>
    </xf>
    <xf numFmtId="0" fontId="58" fillId="0" borderId="0" xfId="0" applyFont="1" applyAlignment="1">
      <alignment/>
    </xf>
    <xf numFmtId="4" fontId="58" fillId="0" borderId="0" xfId="0" applyNumberFormat="1" applyFont="1" applyAlignment="1">
      <alignment/>
    </xf>
    <xf numFmtId="4" fontId="59" fillId="0" borderId="10" xfId="0" applyNumberFormat="1" applyFont="1" applyBorder="1" applyAlignment="1">
      <alignment/>
    </xf>
    <xf numFmtId="49" fontId="58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2" fillId="0" borderId="10" xfId="52" applyFont="1" applyBorder="1" applyAlignment="1">
      <alignment horizontal="right"/>
      <protection/>
    </xf>
    <xf numFmtId="0" fontId="2" fillId="0" borderId="10" xfId="52" applyFont="1" applyBorder="1" applyAlignment="1">
      <alignment horizontal="left"/>
      <protection/>
    </xf>
    <xf numFmtId="0" fontId="2" fillId="0" borderId="10" xfId="52" applyFont="1" applyFill="1" applyBorder="1">
      <alignment/>
      <protection/>
    </xf>
    <xf numFmtId="0" fontId="58" fillId="0" borderId="0" xfId="0" applyFont="1" applyBorder="1" applyAlignment="1">
      <alignment/>
    </xf>
    <xf numFmtId="4" fontId="59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left" wrapText="1"/>
    </xf>
    <xf numFmtId="0" fontId="4" fillId="32" borderId="0" xfId="0" applyFont="1" applyFill="1" applyAlignment="1">
      <alignment horizontal="center" wrapText="1"/>
    </xf>
    <xf numFmtId="0" fontId="4" fillId="0" borderId="0" xfId="52" applyFont="1" applyAlignment="1" applyProtection="1">
      <alignment horizontal="center" wrapText="1"/>
      <protection hidden="1"/>
    </xf>
    <xf numFmtId="0" fontId="57" fillId="0" borderId="0" xfId="0" applyFont="1" applyAlignment="1">
      <alignment horizontal="center"/>
    </xf>
    <xf numFmtId="0" fontId="5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tabSelected="1" zoomScale="90" zoomScaleNormal="90" zoomScalePageLayoutView="0" workbookViewId="0" topLeftCell="A4">
      <selection activeCell="G22" sqref="G22"/>
    </sheetView>
  </sheetViews>
  <sheetFormatPr defaultColWidth="9.140625" defaultRowHeight="15"/>
  <cols>
    <col min="1" max="1" width="34.7109375" style="2" customWidth="1"/>
    <col min="2" max="3" width="9.7109375" style="2" customWidth="1"/>
    <col min="4" max="4" width="7.57421875" style="2" customWidth="1"/>
    <col min="5" max="6" width="12.8515625" style="2" customWidth="1"/>
    <col min="7" max="8" width="12.7109375" style="2" customWidth="1"/>
    <col min="9" max="9" width="12.421875" style="2" customWidth="1"/>
    <col min="10" max="10" width="13.28125" style="2" customWidth="1"/>
    <col min="11" max="11" width="16.421875" style="2" customWidth="1"/>
    <col min="12" max="12" width="15.421875" style="2" customWidth="1"/>
    <col min="13" max="16384" width="9.140625" style="2" customWidth="1"/>
  </cols>
  <sheetData>
    <row r="1" spans="1:12" ht="0.75" customHeight="1" hidden="1">
      <c r="A1" s="1"/>
      <c r="B1" s="1"/>
      <c r="C1" s="1"/>
      <c r="D1" s="1"/>
      <c r="E1" s="1"/>
      <c r="F1" s="1"/>
      <c r="G1" s="89" t="s">
        <v>43</v>
      </c>
      <c r="H1" s="89"/>
      <c r="I1" s="89"/>
      <c r="J1" s="89"/>
      <c r="K1" s="89"/>
      <c r="L1" s="89"/>
    </row>
    <row r="2" spans="1:16" ht="11.25" customHeight="1" hidden="1">
      <c r="A2" s="1"/>
      <c r="B2" s="1"/>
      <c r="C2" s="1"/>
      <c r="D2" s="1"/>
      <c r="E2" s="1"/>
      <c r="F2" s="1"/>
      <c r="G2" s="89"/>
      <c r="H2" s="89"/>
      <c r="I2" s="89"/>
      <c r="J2" s="89"/>
      <c r="K2" s="89"/>
      <c r="L2" s="89"/>
      <c r="M2" s="3"/>
      <c r="N2" s="3"/>
      <c r="O2" s="3"/>
      <c r="P2" s="3"/>
    </row>
    <row r="3" spans="1:16" ht="3.75" customHeight="1" hidden="1">
      <c r="A3" s="1"/>
      <c r="B3" s="1"/>
      <c r="C3" s="1"/>
      <c r="D3" s="1"/>
      <c r="E3" s="1"/>
      <c r="F3" s="1"/>
      <c r="G3" s="89"/>
      <c r="H3" s="89"/>
      <c r="I3" s="89"/>
      <c r="J3" s="89"/>
      <c r="K3" s="89"/>
      <c r="L3" s="89"/>
      <c r="M3" s="3"/>
      <c r="N3" s="3"/>
      <c r="O3" s="3"/>
      <c r="P3" s="3"/>
    </row>
    <row r="4" spans="1:16" ht="18" customHeight="1">
      <c r="A4" s="1"/>
      <c r="B4" s="1"/>
      <c r="C4" s="1"/>
      <c r="D4" s="1"/>
      <c r="E4" s="1"/>
      <c r="F4" s="1"/>
      <c r="G4" s="89"/>
      <c r="H4" s="89"/>
      <c r="I4" s="89"/>
      <c r="J4" s="89"/>
      <c r="K4" s="89"/>
      <c r="L4" s="89"/>
      <c r="M4" s="3"/>
      <c r="N4" s="3"/>
      <c r="O4" s="3"/>
      <c r="P4" s="3"/>
    </row>
    <row r="5" spans="1:16" ht="44.25" customHeight="1">
      <c r="A5" s="1"/>
      <c r="B5" s="1"/>
      <c r="C5" s="1"/>
      <c r="D5" s="1"/>
      <c r="E5" s="1"/>
      <c r="F5" s="1"/>
      <c r="G5" s="89"/>
      <c r="H5" s="89"/>
      <c r="I5" s="89"/>
      <c r="J5" s="89"/>
      <c r="K5" s="89"/>
      <c r="L5" s="89"/>
      <c r="M5" s="3"/>
      <c r="N5" s="3"/>
      <c r="O5" s="3"/>
      <c r="P5" s="3"/>
    </row>
    <row r="6" spans="1:16" ht="12.75" customHeight="1" hidden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4"/>
      <c r="M6" s="3"/>
      <c r="N6" s="3"/>
      <c r="O6" s="3"/>
      <c r="P6" s="3"/>
    </row>
    <row r="7" spans="1:12" ht="39" customHeight="1">
      <c r="A7" s="90" t="s">
        <v>0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1:12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s="8" customFormat="1" ht="18.75" customHeight="1">
      <c r="A10" s="9" t="s">
        <v>122</v>
      </c>
      <c r="B10" s="5"/>
      <c r="C10" s="5"/>
      <c r="D10" s="1"/>
      <c r="E10" s="1"/>
      <c r="F10" s="1"/>
      <c r="G10" s="1"/>
      <c r="H10" s="1"/>
      <c r="I10" s="1"/>
      <c r="J10" s="1"/>
      <c r="K10" s="6" t="s">
        <v>1</v>
      </c>
      <c r="L10" s="7"/>
    </row>
    <row r="11" spans="1:12" s="8" customFormat="1" ht="15.75" customHeight="1">
      <c r="A11" s="9" t="s">
        <v>123</v>
      </c>
      <c r="B11" s="9"/>
      <c r="C11" s="9"/>
      <c r="D11" s="9"/>
      <c r="E11" s="9"/>
      <c r="F11" s="9"/>
      <c r="G11" s="9"/>
      <c r="H11" s="9"/>
      <c r="I11" s="9"/>
      <c r="J11" s="9"/>
      <c r="K11" s="10" t="s">
        <v>2</v>
      </c>
      <c r="L11" s="7"/>
    </row>
    <row r="12" spans="1:12" s="8" customFormat="1" ht="15.75" customHeight="1">
      <c r="A12" s="9" t="s">
        <v>124</v>
      </c>
      <c r="B12" s="9"/>
      <c r="C12" s="9"/>
      <c r="D12" s="9"/>
      <c r="E12" s="9"/>
      <c r="F12" s="9"/>
      <c r="G12" s="9"/>
      <c r="H12" s="9"/>
      <c r="I12" s="9"/>
      <c r="J12" s="9"/>
      <c r="K12" s="10" t="s">
        <v>3</v>
      </c>
      <c r="L12" s="7"/>
    </row>
    <row r="13" spans="1:12" s="8" customFormat="1" ht="15.75" customHeight="1">
      <c r="A13" s="9" t="s">
        <v>4</v>
      </c>
      <c r="B13" s="9"/>
      <c r="C13" s="9"/>
      <c r="D13" s="9"/>
      <c r="E13" s="9"/>
      <c r="F13" s="9"/>
      <c r="G13" s="9"/>
      <c r="H13" s="9"/>
      <c r="I13" s="9"/>
      <c r="J13" s="9"/>
      <c r="K13" s="10" t="s">
        <v>5</v>
      </c>
      <c r="L13" s="7"/>
    </row>
    <row r="14" spans="1:12" s="8" customFormat="1" ht="15.75">
      <c r="A14" s="9" t="s">
        <v>89</v>
      </c>
      <c r="B14" s="9"/>
      <c r="C14" s="9"/>
      <c r="D14" s="9"/>
      <c r="E14" s="9"/>
      <c r="F14" s="9"/>
      <c r="G14" s="9"/>
      <c r="H14" s="9"/>
      <c r="I14" s="9"/>
      <c r="J14" s="9"/>
      <c r="K14" s="10" t="s">
        <v>6</v>
      </c>
      <c r="L14" s="7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 customHeight="1">
      <c r="A16" s="86" t="s">
        <v>7</v>
      </c>
      <c r="B16" s="86" t="s">
        <v>8</v>
      </c>
      <c r="C16" s="87" t="s">
        <v>39</v>
      </c>
      <c r="D16" s="86" t="s">
        <v>40</v>
      </c>
      <c r="E16" s="86" t="s">
        <v>115</v>
      </c>
      <c r="F16" s="87" t="s">
        <v>116</v>
      </c>
      <c r="G16" s="85" t="s">
        <v>9</v>
      </c>
      <c r="H16" s="85"/>
      <c r="I16" s="85"/>
      <c r="J16" s="85"/>
      <c r="K16" s="86">
        <v>2025</v>
      </c>
      <c r="L16" s="86">
        <v>2026</v>
      </c>
    </row>
    <row r="17" spans="1:12" ht="74.25" customHeight="1">
      <c r="A17" s="86"/>
      <c r="B17" s="86"/>
      <c r="C17" s="88"/>
      <c r="D17" s="86"/>
      <c r="E17" s="86"/>
      <c r="F17" s="88"/>
      <c r="G17" s="11">
        <v>2024</v>
      </c>
      <c r="H17" s="11" t="s">
        <v>117</v>
      </c>
      <c r="I17" s="11" t="s">
        <v>95</v>
      </c>
      <c r="J17" s="11" t="s">
        <v>10</v>
      </c>
      <c r="K17" s="86"/>
      <c r="L17" s="86"/>
    </row>
    <row r="18" spans="1:12" s="14" customFormat="1" ht="14.25" customHeight="1">
      <c r="A18" s="12">
        <v>1</v>
      </c>
      <c r="B18" s="12">
        <v>2</v>
      </c>
      <c r="C18" s="12">
        <v>3</v>
      </c>
      <c r="D18" s="12">
        <v>4</v>
      </c>
      <c r="E18" s="12">
        <v>5</v>
      </c>
      <c r="F18" s="12">
        <v>6</v>
      </c>
      <c r="G18" s="12">
        <v>7</v>
      </c>
      <c r="H18" s="12">
        <v>8</v>
      </c>
      <c r="I18" s="12">
        <v>9</v>
      </c>
      <c r="J18" s="12">
        <v>10</v>
      </c>
      <c r="K18" s="12">
        <v>11</v>
      </c>
      <c r="L18" s="12">
        <v>12</v>
      </c>
    </row>
    <row r="19" spans="1:12" s="14" customFormat="1" ht="31.5">
      <c r="A19" s="15" t="s">
        <v>11</v>
      </c>
      <c r="B19" s="12"/>
      <c r="C19" s="12"/>
      <c r="D19" s="12"/>
      <c r="E19" s="12"/>
      <c r="F19" s="12"/>
      <c r="G19" s="13"/>
      <c r="H19" s="13"/>
      <c r="I19" s="13"/>
      <c r="J19" s="13"/>
      <c r="K19" s="13"/>
      <c r="L19" s="12"/>
    </row>
    <row r="20" spans="1:12" s="61" customFormat="1" ht="15.75">
      <c r="A20" s="27" t="s">
        <v>12</v>
      </c>
      <c r="B20" s="27"/>
      <c r="C20" s="27"/>
      <c r="D20" s="59">
        <v>200</v>
      </c>
      <c r="E20" s="60">
        <f aca="true" t="shared" si="0" ref="E20:L20">E21+E26</f>
        <v>0</v>
      </c>
      <c r="F20" s="60">
        <f>F21+F26</f>
        <v>0</v>
      </c>
      <c r="G20" s="60">
        <f>G21+G26</f>
        <v>0</v>
      </c>
      <c r="H20" s="60">
        <f t="shared" si="0"/>
        <v>0</v>
      </c>
      <c r="I20" s="60">
        <f t="shared" si="0"/>
        <v>0</v>
      </c>
      <c r="J20" s="60">
        <f t="shared" si="0"/>
        <v>0</v>
      </c>
      <c r="K20" s="60">
        <f t="shared" si="0"/>
        <v>0</v>
      </c>
      <c r="L20" s="60">
        <f t="shared" si="0"/>
        <v>0</v>
      </c>
    </row>
    <row r="21" spans="1:12" s="14" customFormat="1" ht="47.25">
      <c r="A21" s="15" t="s">
        <v>13</v>
      </c>
      <c r="B21" s="15"/>
      <c r="C21" s="15"/>
      <c r="D21" s="16">
        <v>210</v>
      </c>
      <c r="E21" s="23">
        <f aca="true" t="shared" si="1" ref="E21:L21">SUM(E22:E25)</f>
        <v>0</v>
      </c>
      <c r="F21" s="23">
        <f t="shared" si="1"/>
        <v>0</v>
      </c>
      <c r="G21" s="23">
        <f t="shared" si="1"/>
        <v>0</v>
      </c>
      <c r="H21" s="23">
        <f t="shared" si="1"/>
        <v>0</v>
      </c>
      <c r="I21" s="23">
        <f t="shared" si="1"/>
        <v>0</v>
      </c>
      <c r="J21" s="23">
        <f t="shared" si="1"/>
        <v>0</v>
      </c>
      <c r="K21" s="23">
        <f t="shared" si="1"/>
        <v>0</v>
      </c>
      <c r="L21" s="23">
        <f t="shared" si="1"/>
        <v>0</v>
      </c>
    </row>
    <row r="22" spans="1:12" s="14" customFormat="1" ht="15.75">
      <c r="A22" s="15" t="s">
        <v>14</v>
      </c>
      <c r="B22" s="15"/>
      <c r="C22" s="15"/>
      <c r="D22" s="16">
        <v>211</v>
      </c>
      <c r="E22" s="23"/>
      <c r="F22" s="23"/>
      <c r="G22" s="24"/>
      <c r="H22" s="24"/>
      <c r="I22" s="24">
        <f>G22-E22</f>
        <v>0</v>
      </c>
      <c r="J22" s="24"/>
      <c r="K22" s="24">
        <f>G22*1.045</f>
        <v>0</v>
      </c>
      <c r="L22" s="23">
        <f>K22*1.042</f>
        <v>0</v>
      </c>
    </row>
    <row r="23" spans="1:12" s="14" customFormat="1" ht="47.25">
      <c r="A23" s="15" t="s">
        <v>72</v>
      </c>
      <c r="B23" s="15"/>
      <c r="C23" s="15"/>
      <c r="D23" s="16">
        <v>212</v>
      </c>
      <c r="E23" s="23"/>
      <c r="F23" s="23"/>
      <c r="G23" s="24"/>
      <c r="H23" s="24"/>
      <c r="I23" s="24">
        <f>G23-E23</f>
        <v>0</v>
      </c>
      <c r="J23" s="24"/>
      <c r="K23" s="24">
        <f>G23*1.007</f>
        <v>0</v>
      </c>
      <c r="L23" s="23">
        <f>K23*1.007</f>
        <v>0</v>
      </c>
    </row>
    <row r="24" spans="1:12" s="14" customFormat="1" ht="31.5">
      <c r="A24" s="15" t="s">
        <v>15</v>
      </c>
      <c r="B24" s="15"/>
      <c r="C24" s="15"/>
      <c r="D24" s="16">
        <v>213</v>
      </c>
      <c r="E24" s="23"/>
      <c r="F24" s="23"/>
      <c r="G24" s="24"/>
      <c r="H24" s="24"/>
      <c r="I24" s="24">
        <f>G24-E24</f>
        <v>0</v>
      </c>
      <c r="J24" s="24"/>
      <c r="K24" s="24">
        <f>G24*1.007</f>
        <v>0</v>
      </c>
      <c r="L24" s="23">
        <f>K24*1.007</f>
        <v>0</v>
      </c>
    </row>
    <row r="25" spans="1:12" s="14" customFormat="1" ht="47.25">
      <c r="A25" s="15" t="s">
        <v>73</v>
      </c>
      <c r="B25" s="15">
        <v>112</v>
      </c>
      <c r="C25" s="15"/>
      <c r="D25" s="16">
        <v>214</v>
      </c>
      <c r="E25" s="23"/>
      <c r="F25" s="23"/>
      <c r="G25" s="24"/>
      <c r="H25" s="24"/>
      <c r="I25" s="24">
        <f>G25-E25</f>
        <v>0</v>
      </c>
      <c r="J25" s="24"/>
      <c r="K25" s="24">
        <f>G25*1.007</f>
        <v>0</v>
      </c>
      <c r="L25" s="23">
        <f>K25*1.007</f>
        <v>0</v>
      </c>
    </row>
    <row r="26" spans="1:12" s="14" customFormat="1" ht="15.75">
      <c r="A26" s="15" t="s">
        <v>16</v>
      </c>
      <c r="B26" s="15"/>
      <c r="C26" s="15"/>
      <c r="D26" s="16">
        <v>220</v>
      </c>
      <c r="E26" s="23">
        <f aca="true" t="shared" si="2" ref="E26:L26">E27+E30+E33+E42+E43+E50+E61+E69</f>
        <v>0</v>
      </c>
      <c r="F26" s="23">
        <f t="shared" si="2"/>
        <v>0</v>
      </c>
      <c r="G26" s="23">
        <f t="shared" si="2"/>
        <v>0</v>
      </c>
      <c r="H26" s="23">
        <f t="shared" si="2"/>
        <v>0</v>
      </c>
      <c r="I26" s="23">
        <f t="shared" si="2"/>
        <v>0</v>
      </c>
      <c r="J26" s="23">
        <f t="shared" si="2"/>
        <v>0</v>
      </c>
      <c r="K26" s="23">
        <f t="shared" si="2"/>
        <v>0</v>
      </c>
      <c r="L26" s="23">
        <f t="shared" si="2"/>
        <v>0</v>
      </c>
    </row>
    <row r="27" spans="1:12" s="14" customFormat="1" ht="15.75">
      <c r="A27" s="15" t="s">
        <v>17</v>
      </c>
      <c r="B27" s="15">
        <v>244</v>
      </c>
      <c r="C27" s="15"/>
      <c r="D27" s="16">
        <v>221</v>
      </c>
      <c r="E27" s="23">
        <f>E28+E29</f>
        <v>0</v>
      </c>
      <c r="F27" s="23">
        <f>F28+F29</f>
        <v>0</v>
      </c>
      <c r="G27" s="23">
        <f>G28+G29</f>
        <v>0</v>
      </c>
      <c r="H27" s="23">
        <f aca="true" t="shared" si="3" ref="F27:L27">H28+H29</f>
        <v>0</v>
      </c>
      <c r="I27" s="23">
        <f>I28+I29</f>
        <v>0</v>
      </c>
      <c r="J27" s="23">
        <f t="shared" si="3"/>
        <v>0</v>
      </c>
      <c r="K27" s="23">
        <f t="shared" si="3"/>
        <v>0</v>
      </c>
      <c r="L27" s="23">
        <f t="shared" si="3"/>
        <v>0</v>
      </c>
    </row>
    <row r="28" spans="1:12" s="14" customFormat="1" ht="15.75">
      <c r="A28" s="21" t="s">
        <v>44</v>
      </c>
      <c r="B28" s="15"/>
      <c r="C28" s="15"/>
      <c r="D28" s="16"/>
      <c r="E28" s="23"/>
      <c r="F28" s="23"/>
      <c r="G28" s="24"/>
      <c r="H28" s="24"/>
      <c r="I28" s="24">
        <f>G28-E28</f>
        <v>0</v>
      </c>
      <c r="J28" s="24"/>
      <c r="K28" s="24">
        <f>G28*1.045</f>
        <v>0</v>
      </c>
      <c r="L28" s="23">
        <f>K28*1.042</f>
        <v>0</v>
      </c>
    </row>
    <row r="29" spans="1:12" s="14" customFormat="1" ht="15.75">
      <c r="A29" s="21" t="s">
        <v>45</v>
      </c>
      <c r="B29" s="15"/>
      <c r="C29" s="15"/>
      <c r="D29" s="16"/>
      <c r="E29" s="23"/>
      <c r="F29" s="23"/>
      <c r="G29" s="24"/>
      <c r="H29" s="24"/>
      <c r="I29" s="24">
        <f>G29-E29</f>
        <v>0</v>
      </c>
      <c r="J29" s="24"/>
      <c r="K29" s="24">
        <f>G29*1.045</f>
        <v>0</v>
      </c>
      <c r="L29" s="23">
        <f>K29*1.042</f>
        <v>0</v>
      </c>
    </row>
    <row r="30" spans="1:12" s="14" customFormat="1" ht="15.75">
      <c r="A30" s="15" t="s">
        <v>18</v>
      </c>
      <c r="B30" s="15">
        <v>244</v>
      </c>
      <c r="C30" s="15"/>
      <c r="D30" s="16">
        <v>222</v>
      </c>
      <c r="E30" s="23">
        <f aca="true" t="shared" si="4" ref="E30:L30">E31+E32</f>
        <v>0</v>
      </c>
      <c r="F30" s="23">
        <f t="shared" si="4"/>
        <v>0</v>
      </c>
      <c r="G30" s="23">
        <f t="shared" si="4"/>
        <v>0</v>
      </c>
      <c r="H30" s="23">
        <f t="shared" si="4"/>
        <v>0</v>
      </c>
      <c r="I30" s="23">
        <f t="shared" si="4"/>
        <v>0</v>
      </c>
      <c r="J30" s="23">
        <f t="shared" si="4"/>
        <v>0</v>
      </c>
      <c r="K30" s="23">
        <f t="shared" si="4"/>
        <v>0</v>
      </c>
      <c r="L30" s="23">
        <f t="shared" si="4"/>
        <v>0</v>
      </c>
    </row>
    <row r="31" spans="1:12" s="14" customFormat="1" ht="15.75">
      <c r="A31" s="21" t="s">
        <v>46</v>
      </c>
      <c r="B31" s="15"/>
      <c r="C31" s="15"/>
      <c r="D31" s="16"/>
      <c r="E31" s="23"/>
      <c r="F31" s="23"/>
      <c r="G31" s="24"/>
      <c r="H31" s="24"/>
      <c r="I31" s="24">
        <f>G31-E31</f>
        <v>0</v>
      </c>
      <c r="J31" s="24"/>
      <c r="K31" s="24">
        <f>G31*1.045</f>
        <v>0</v>
      </c>
      <c r="L31" s="23">
        <f>K31*1.042</f>
        <v>0</v>
      </c>
    </row>
    <row r="32" spans="1:12" s="14" customFormat="1" ht="15.75">
      <c r="A32" s="21" t="s">
        <v>18</v>
      </c>
      <c r="B32" s="15"/>
      <c r="C32" s="15"/>
      <c r="D32" s="16"/>
      <c r="E32" s="23"/>
      <c r="F32" s="23"/>
      <c r="G32" s="24"/>
      <c r="H32" s="24"/>
      <c r="I32" s="24">
        <f>G32-E32</f>
        <v>0</v>
      </c>
      <c r="J32" s="24"/>
      <c r="K32" s="24">
        <f>G32*1.045</f>
        <v>0</v>
      </c>
      <c r="L32" s="23">
        <f>K32*1.042</f>
        <v>0</v>
      </c>
    </row>
    <row r="33" spans="1:12" s="14" customFormat="1" ht="15.75">
      <c r="A33" s="15" t="s">
        <v>19</v>
      </c>
      <c r="B33" s="15">
        <v>244</v>
      </c>
      <c r="C33" s="15"/>
      <c r="D33" s="16">
        <v>223</v>
      </c>
      <c r="E33" s="23">
        <f>SUM(E34:E41)</f>
        <v>0</v>
      </c>
      <c r="F33" s="23">
        <f>SUM(F34:F41)</f>
        <v>0</v>
      </c>
      <c r="G33" s="23">
        <f aca="true" t="shared" si="5" ref="E33:L33">SUM(G34:G41)</f>
        <v>0</v>
      </c>
      <c r="H33" s="23">
        <f t="shared" si="5"/>
        <v>0</v>
      </c>
      <c r="I33" s="23">
        <f t="shared" si="5"/>
        <v>0</v>
      </c>
      <c r="J33" s="23">
        <f t="shared" si="5"/>
        <v>0</v>
      </c>
      <c r="K33" s="23">
        <f t="shared" si="5"/>
        <v>0</v>
      </c>
      <c r="L33" s="23">
        <f t="shared" si="5"/>
        <v>0</v>
      </c>
    </row>
    <row r="34" spans="1:12" s="14" customFormat="1" ht="15.75">
      <c r="A34" s="21" t="s">
        <v>47</v>
      </c>
      <c r="B34" s="15"/>
      <c r="C34" s="15"/>
      <c r="D34" s="16"/>
      <c r="E34" s="23"/>
      <c r="F34" s="23"/>
      <c r="G34" s="24"/>
      <c r="H34" s="24"/>
      <c r="I34" s="24">
        <f aca="true" t="shared" si="6" ref="I34:I42">G34-E34</f>
        <v>0</v>
      </c>
      <c r="J34" s="24"/>
      <c r="K34" s="24">
        <f>G34*1.023</f>
        <v>0</v>
      </c>
      <c r="L34" s="23">
        <f>K34*1.023</f>
        <v>0</v>
      </c>
    </row>
    <row r="35" spans="1:12" s="14" customFormat="1" ht="15.75">
      <c r="A35" s="21" t="s">
        <v>48</v>
      </c>
      <c r="B35" s="15"/>
      <c r="C35" s="15"/>
      <c r="D35" s="16"/>
      <c r="E35" s="23"/>
      <c r="F35" s="23"/>
      <c r="G35" s="24"/>
      <c r="H35" s="24"/>
      <c r="I35" s="24">
        <f t="shared" si="6"/>
        <v>0</v>
      </c>
      <c r="J35" s="24"/>
      <c r="K35" s="24">
        <f>G35*1.023</f>
        <v>0</v>
      </c>
      <c r="L35" s="23">
        <f>K35*1.023</f>
        <v>0</v>
      </c>
    </row>
    <row r="36" spans="1:12" s="14" customFormat="1" ht="15.75">
      <c r="A36" s="21" t="s">
        <v>49</v>
      </c>
      <c r="B36" s="15"/>
      <c r="C36" s="15"/>
      <c r="D36" s="16"/>
      <c r="E36" s="23"/>
      <c r="F36" s="23"/>
      <c r="G36" s="24"/>
      <c r="H36" s="24"/>
      <c r="I36" s="24">
        <f t="shared" si="6"/>
        <v>0</v>
      </c>
      <c r="J36" s="24"/>
      <c r="K36" s="24">
        <f>G36*1.023</f>
        <v>0</v>
      </c>
      <c r="L36" s="23">
        <f>K36*1.023</f>
        <v>0</v>
      </c>
    </row>
    <row r="37" spans="1:12" s="14" customFormat="1" ht="15.75">
      <c r="A37" s="21" t="s">
        <v>50</v>
      </c>
      <c r="B37" s="15"/>
      <c r="C37" s="15"/>
      <c r="D37" s="16"/>
      <c r="E37" s="23"/>
      <c r="F37" s="23"/>
      <c r="G37" s="24"/>
      <c r="H37" s="24"/>
      <c r="I37" s="24">
        <f t="shared" si="6"/>
        <v>0</v>
      </c>
      <c r="J37" s="24"/>
      <c r="K37" s="24">
        <f>G37*1.05</f>
        <v>0</v>
      </c>
      <c r="L37" s="23">
        <f>K37*1.05</f>
        <v>0</v>
      </c>
    </row>
    <row r="38" spans="1:12" s="14" customFormat="1" ht="15.75">
      <c r="A38" s="21" t="s">
        <v>51</v>
      </c>
      <c r="B38" s="15"/>
      <c r="C38" s="15"/>
      <c r="D38" s="16"/>
      <c r="E38" s="23"/>
      <c r="F38" s="23"/>
      <c r="G38" s="24"/>
      <c r="H38" s="24"/>
      <c r="I38" s="24">
        <f t="shared" si="6"/>
        <v>0</v>
      </c>
      <c r="J38" s="24"/>
      <c r="K38" s="24">
        <f>G38*1.017</f>
        <v>0</v>
      </c>
      <c r="L38" s="23">
        <f>K38*1.019</f>
        <v>0</v>
      </c>
    </row>
    <row r="39" spans="1:12" s="14" customFormat="1" ht="25.5">
      <c r="A39" s="21" t="s">
        <v>52</v>
      </c>
      <c r="B39" s="15"/>
      <c r="C39" s="15"/>
      <c r="D39" s="16"/>
      <c r="E39" s="23"/>
      <c r="F39" s="23"/>
      <c r="G39" s="24"/>
      <c r="H39" s="24"/>
      <c r="I39" s="24">
        <f t="shared" si="6"/>
        <v>0</v>
      </c>
      <c r="J39" s="24"/>
      <c r="K39" s="24">
        <f>G39*1.017</f>
        <v>0</v>
      </c>
      <c r="L39" s="23">
        <f>K39*1.019</f>
        <v>0</v>
      </c>
    </row>
    <row r="40" spans="1:12" s="14" customFormat="1" ht="15.75">
      <c r="A40" s="21" t="s">
        <v>53</v>
      </c>
      <c r="B40" s="15"/>
      <c r="C40" s="15"/>
      <c r="D40" s="16"/>
      <c r="E40" s="23"/>
      <c r="F40" s="23"/>
      <c r="G40" s="24"/>
      <c r="H40" s="24"/>
      <c r="I40" s="24">
        <f t="shared" si="6"/>
        <v>0</v>
      </c>
      <c r="J40" s="24"/>
      <c r="K40" s="24">
        <f>G40*1.015</f>
        <v>0</v>
      </c>
      <c r="L40" s="23">
        <f>K40*1.016</f>
        <v>0</v>
      </c>
    </row>
    <row r="41" spans="1:12" s="14" customFormat="1" ht="15.75">
      <c r="A41" s="21" t="s">
        <v>54</v>
      </c>
      <c r="B41" s="15"/>
      <c r="C41" s="15"/>
      <c r="D41" s="16"/>
      <c r="E41" s="23"/>
      <c r="F41" s="23"/>
      <c r="G41" s="24"/>
      <c r="H41" s="24"/>
      <c r="I41" s="24">
        <f t="shared" si="6"/>
        <v>0</v>
      </c>
      <c r="J41" s="24"/>
      <c r="K41" s="24">
        <f>G41*1.023</f>
        <v>0</v>
      </c>
      <c r="L41" s="23">
        <f>K41*1.023</f>
        <v>0</v>
      </c>
    </row>
    <row r="42" spans="1:12" s="14" customFormat="1" ht="31.5">
      <c r="A42" s="15" t="s">
        <v>20</v>
      </c>
      <c r="B42" s="15"/>
      <c r="C42" s="15"/>
      <c r="D42" s="16">
        <v>224</v>
      </c>
      <c r="E42" s="23"/>
      <c r="F42" s="23"/>
      <c r="G42" s="24"/>
      <c r="H42" s="24"/>
      <c r="I42" s="24">
        <f t="shared" si="6"/>
        <v>0</v>
      </c>
      <c r="J42" s="24"/>
      <c r="K42" s="24">
        <f>G42*1.054</f>
        <v>0</v>
      </c>
      <c r="L42" s="23">
        <f>K42*1.052</f>
        <v>0</v>
      </c>
    </row>
    <row r="43" spans="1:12" s="14" customFormat="1" ht="47.25">
      <c r="A43" s="15" t="s">
        <v>41</v>
      </c>
      <c r="B43" s="15">
        <v>244</v>
      </c>
      <c r="C43" s="15"/>
      <c r="D43" s="16">
        <v>225</v>
      </c>
      <c r="E43" s="23">
        <f>SUM(E44:E49)</f>
        <v>0</v>
      </c>
      <c r="F43" s="23">
        <f aca="true" t="shared" si="7" ref="E43:L43">SUM(F44:F49)</f>
        <v>0</v>
      </c>
      <c r="G43" s="23">
        <f t="shared" si="7"/>
        <v>0</v>
      </c>
      <c r="H43" s="23">
        <f t="shared" si="7"/>
        <v>0</v>
      </c>
      <c r="I43" s="23">
        <f t="shared" si="7"/>
        <v>0</v>
      </c>
      <c r="J43" s="23">
        <f t="shared" si="7"/>
        <v>0</v>
      </c>
      <c r="K43" s="23">
        <f t="shared" si="7"/>
        <v>0</v>
      </c>
      <c r="L43" s="23">
        <f t="shared" si="7"/>
        <v>0</v>
      </c>
    </row>
    <row r="44" spans="1:12" s="19" customFormat="1" ht="15.75">
      <c r="A44" s="21" t="s">
        <v>55</v>
      </c>
      <c r="B44" s="17"/>
      <c r="C44" s="17"/>
      <c r="D44" s="18"/>
      <c r="E44" s="25"/>
      <c r="F44" s="65"/>
      <c r="G44" s="64"/>
      <c r="H44" s="26"/>
      <c r="I44" s="24">
        <f aca="true" t="shared" si="8" ref="I44:I49">G44-E44</f>
        <v>0</v>
      </c>
      <c r="J44" s="26"/>
      <c r="K44" s="24">
        <f aca="true" t="shared" si="9" ref="K44:K49">G44*1.045</f>
        <v>0</v>
      </c>
      <c r="L44" s="23">
        <f aca="true" t="shared" si="10" ref="L44:L49">K44*1.042</f>
        <v>0</v>
      </c>
    </row>
    <row r="45" spans="1:12" s="19" customFormat="1" ht="15.75">
      <c r="A45" s="21" t="s">
        <v>97</v>
      </c>
      <c r="B45" s="17"/>
      <c r="C45" s="17"/>
      <c r="D45" s="18"/>
      <c r="E45" s="25"/>
      <c r="F45" s="25"/>
      <c r="G45" s="26"/>
      <c r="H45" s="26"/>
      <c r="I45" s="24">
        <f t="shared" si="8"/>
        <v>0</v>
      </c>
      <c r="J45" s="26"/>
      <c r="K45" s="24">
        <f t="shared" si="9"/>
        <v>0</v>
      </c>
      <c r="L45" s="23">
        <f t="shared" si="10"/>
        <v>0</v>
      </c>
    </row>
    <row r="46" spans="1:12" s="19" customFormat="1" ht="15.75">
      <c r="A46" s="21" t="s">
        <v>111</v>
      </c>
      <c r="B46" s="17"/>
      <c r="C46" s="17"/>
      <c r="D46" s="18"/>
      <c r="E46" s="25"/>
      <c r="F46" s="25"/>
      <c r="G46" s="26"/>
      <c r="H46" s="26"/>
      <c r="I46" s="24">
        <f t="shared" si="8"/>
        <v>0</v>
      </c>
      <c r="J46" s="26"/>
      <c r="K46" s="24">
        <f t="shared" si="9"/>
        <v>0</v>
      </c>
      <c r="L46" s="23">
        <f t="shared" si="10"/>
        <v>0</v>
      </c>
    </row>
    <row r="47" spans="1:12" s="19" customFormat="1" ht="15.75">
      <c r="A47" s="21" t="s">
        <v>98</v>
      </c>
      <c r="B47" s="17"/>
      <c r="C47" s="17"/>
      <c r="D47" s="18"/>
      <c r="E47" s="25"/>
      <c r="F47" s="25"/>
      <c r="G47" s="26"/>
      <c r="H47" s="26"/>
      <c r="I47" s="24">
        <f t="shared" si="8"/>
        <v>0</v>
      </c>
      <c r="J47" s="26"/>
      <c r="K47" s="24">
        <f t="shared" si="9"/>
        <v>0</v>
      </c>
      <c r="L47" s="23">
        <f t="shared" si="10"/>
        <v>0</v>
      </c>
    </row>
    <row r="48" spans="1:12" s="19" customFormat="1" ht="15.75">
      <c r="A48" s="84" t="s">
        <v>114</v>
      </c>
      <c r="B48" s="17"/>
      <c r="C48" s="17"/>
      <c r="D48" s="18"/>
      <c r="E48" s="25"/>
      <c r="F48" s="25"/>
      <c r="G48" s="26"/>
      <c r="H48" s="26"/>
      <c r="I48" s="24">
        <f t="shared" si="8"/>
        <v>0</v>
      </c>
      <c r="J48" s="26"/>
      <c r="K48" s="24">
        <f t="shared" si="9"/>
        <v>0</v>
      </c>
      <c r="L48" s="23">
        <f t="shared" si="10"/>
        <v>0</v>
      </c>
    </row>
    <row r="49" spans="1:12" s="19" customFormat="1" ht="15.75">
      <c r="A49" s="21" t="s">
        <v>99</v>
      </c>
      <c r="B49" s="17"/>
      <c r="C49" s="17"/>
      <c r="D49" s="18"/>
      <c r="E49" s="25"/>
      <c r="F49" s="25"/>
      <c r="G49" s="26"/>
      <c r="H49" s="26"/>
      <c r="I49" s="24">
        <f t="shared" si="8"/>
        <v>0</v>
      </c>
      <c r="J49" s="26"/>
      <c r="K49" s="24">
        <f t="shared" si="9"/>
        <v>0</v>
      </c>
      <c r="L49" s="23">
        <f t="shared" si="10"/>
        <v>0</v>
      </c>
    </row>
    <row r="50" spans="1:12" s="14" customFormat="1" ht="15.75">
      <c r="A50" s="15" t="s">
        <v>21</v>
      </c>
      <c r="B50" s="15">
        <v>244</v>
      </c>
      <c r="C50" s="15"/>
      <c r="D50" s="16">
        <v>226</v>
      </c>
      <c r="E50" s="23">
        <f>SUM(E51:E60)</f>
        <v>0</v>
      </c>
      <c r="F50" s="23">
        <f>SUM(F51:F60)</f>
        <v>0</v>
      </c>
      <c r="G50" s="23">
        <f aca="true" t="shared" si="11" ref="G50:L50">SUM(G51:G60)</f>
        <v>0</v>
      </c>
      <c r="H50" s="23">
        <f t="shared" si="11"/>
        <v>0</v>
      </c>
      <c r="I50" s="23">
        <f t="shared" si="11"/>
        <v>0</v>
      </c>
      <c r="J50" s="23">
        <f t="shared" si="11"/>
        <v>0</v>
      </c>
      <c r="K50" s="23">
        <f t="shared" si="11"/>
        <v>0</v>
      </c>
      <c r="L50" s="23">
        <f t="shared" si="11"/>
        <v>0</v>
      </c>
    </row>
    <row r="51" spans="1:12" s="14" customFormat="1" ht="15.75">
      <c r="A51" s="21" t="s">
        <v>105</v>
      </c>
      <c r="B51" s="15"/>
      <c r="C51" s="15"/>
      <c r="D51" s="16"/>
      <c r="E51" s="23"/>
      <c r="F51" s="23"/>
      <c r="G51" s="24"/>
      <c r="H51" s="24"/>
      <c r="I51" s="24">
        <f aca="true" t="shared" si="12" ref="I51:I68">G51-E51</f>
        <v>0</v>
      </c>
      <c r="J51" s="24"/>
      <c r="K51" s="24">
        <f aca="true" t="shared" si="13" ref="K51:K61">G51*1.045</f>
        <v>0</v>
      </c>
      <c r="L51" s="23">
        <f aca="true" t="shared" si="14" ref="L51:L61">K51*1.042</f>
        <v>0</v>
      </c>
    </row>
    <row r="52" spans="1:12" s="14" customFormat="1" ht="25.5">
      <c r="A52" s="21" t="s">
        <v>56</v>
      </c>
      <c r="B52" s="15"/>
      <c r="C52" s="15"/>
      <c r="D52" s="16"/>
      <c r="E52" s="23"/>
      <c r="F52" s="23"/>
      <c r="G52" s="24"/>
      <c r="H52" s="24"/>
      <c r="I52" s="24">
        <f t="shared" si="12"/>
        <v>0</v>
      </c>
      <c r="J52" s="24"/>
      <c r="K52" s="24">
        <f t="shared" si="13"/>
        <v>0</v>
      </c>
      <c r="L52" s="23">
        <f t="shared" si="14"/>
        <v>0</v>
      </c>
    </row>
    <row r="53" spans="1:12" s="14" customFormat="1" ht="25.5">
      <c r="A53" s="21" t="s">
        <v>100</v>
      </c>
      <c r="B53" s="15"/>
      <c r="C53" s="15"/>
      <c r="D53" s="16"/>
      <c r="E53" s="23"/>
      <c r="F53" s="23"/>
      <c r="G53" s="24"/>
      <c r="H53" s="24"/>
      <c r="I53" s="24">
        <f t="shared" si="12"/>
        <v>0</v>
      </c>
      <c r="J53" s="24"/>
      <c r="K53" s="24">
        <f t="shared" si="13"/>
        <v>0</v>
      </c>
      <c r="L53" s="23">
        <f t="shared" si="14"/>
        <v>0</v>
      </c>
    </row>
    <row r="54" spans="1:12" s="14" customFormat="1" ht="15.75">
      <c r="A54" s="21" t="s">
        <v>101</v>
      </c>
      <c r="B54" s="15"/>
      <c r="C54" s="15"/>
      <c r="D54" s="16"/>
      <c r="E54" s="23"/>
      <c r="F54" s="23"/>
      <c r="G54" s="24"/>
      <c r="H54" s="24"/>
      <c r="I54" s="24">
        <f t="shared" si="12"/>
        <v>0</v>
      </c>
      <c r="J54" s="24"/>
      <c r="K54" s="24">
        <f t="shared" si="13"/>
        <v>0</v>
      </c>
      <c r="L54" s="23">
        <f t="shared" si="14"/>
        <v>0</v>
      </c>
    </row>
    <row r="55" spans="1:12" s="14" customFormat="1" ht="25.5">
      <c r="A55" s="21" t="s">
        <v>102</v>
      </c>
      <c r="B55" s="15"/>
      <c r="C55" s="15"/>
      <c r="D55" s="16"/>
      <c r="E55" s="23"/>
      <c r="F55" s="23"/>
      <c r="G55" s="63"/>
      <c r="H55" s="24"/>
      <c r="I55" s="24">
        <f t="shared" si="12"/>
        <v>0</v>
      </c>
      <c r="J55" s="24"/>
      <c r="K55" s="24">
        <f t="shared" si="13"/>
        <v>0</v>
      </c>
      <c r="L55" s="23">
        <f t="shared" si="14"/>
        <v>0</v>
      </c>
    </row>
    <row r="56" spans="1:12" s="14" customFormat="1" ht="15.75">
      <c r="A56" s="21" t="s">
        <v>103</v>
      </c>
      <c r="B56" s="15"/>
      <c r="C56" s="15"/>
      <c r="D56" s="16"/>
      <c r="E56" s="23"/>
      <c r="F56" s="23"/>
      <c r="G56" s="24"/>
      <c r="H56" s="24"/>
      <c r="I56" s="24">
        <f>G56-E56</f>
        <v>0</v>
      </c>
      <c r="J56" s="24"/>
      <c r="K56" s="24">
        <f>G56*1.045</f>
        <v>0</v>
      </c>
      <c r="L56" s="23">
        <f>K56*1.042</f>
        <v>0</v>
      </c>
    </row>
    <row r="57" spans="1:12" s="14" customFormat="1" ht="15.75">
      <c r="A57" s="21" t="s">
        <v>112</v>
      </c>
      <c r="B57" s="15"/>
      <c r="C57" s="15"/>
      <c r="D57" s="16"/>
      <c r="E57" s="23"/>
      <c r="F57" s="23"/>
      <c r="G57" s="24"/>
      <c r="H57" s="24"/>
      <c r="I57" s="24">
        <f>G57-E57</f>
        <v>0</v>
      </c>
      <c r="J57" s="24"/>
      <c r="K57" s="24">
        <f>G57*1.045</f>
        <v>0</v>
      </c>
      <c r="L57" s="23">
        <f>K57*1.042</f>
        <v>0</v>
      </c>
    </row>
    <row r="58" spans="1:12" s="14" customFormat="1" ht="15.75">
      <c r="A58" s="21" t="s">
        <v>21</v>
      </c>
      <c r="B58" s="15"/>
      <c r="C58" s="15"/>
      <c r="D58" s="16"/>
      <c r="E58" s="23"/>
      <c r="F58" s="23"/>
      <c r="G58" s="24"/>
      <c r="H58" s="24"/>
      <c r="I58" s="24">
        <f>G58-E58</f>
        <v>0</v>
      </c>
      <c r="J58" s="24"/>
      <c r="K58" s="24">
        <f>G58*1.045</f>
        <v>0</v>
      </c>
      <c r="L58" s="23">
        <f>K58*1.042</f>
        <v>0</v>
      </c>
    </row>
    <row r="59" spans="1:12" s="14" customFormat="1" ht="15.75">
      <c r="A59" s="21"/>
      <c r="B59" s="15"/>
      <c r="C59" s="15"/>
      <c r="D59" s="16"/>
      <c r="E59" s="23"/>
      <c r="F59" s="23"/>
      <c r="G59" s="24"/>
      <c r="H59" s="24"/>
      <c r="I59" s="24">
        <f>G59-E59</f>
        <v>0</v>
      </c>
      <c r="J59" s="24"/>
      <c r="K59" s="24">
        <f>G59*1.045</f>
        <v>0</v>
      </c>
      <c r="L59" s="23">
        <f>K59*1.042</f>
        <v>0</v>
      </c>
    </row>
    <row r="60" spans="1:12" s="14" customFormat="1" ht="15.75">
      <c r="A60" s="21"/>
      <c r="B60" s="15"/>
      <c r="C60" s="15"/>
      <c r="D60" s="16"/>
      <c r="E60" s="23"/>
      <c r="F60" s="23"/>
      <c r="G60" s="24"/>
      <c r="H60" s="24"/>
      <c r="I60" s="24">
        <f t="shared" si="12"/>
        <v>0</v>
      </c>
      <c r="J60" s="24"/>
      <c r="K60" s="24">
        <f t="shared" si="13"/>
        <v>0</v>
      </c>
      <c r="L60" s="23">
        <f t="shared" si="14"/>
        <v>0</v>
      </c>
    </row>
    <row r="61" spans="1:12" s="14" customFormat="1" ht="15.75">
      <c r="A61" s="22" t="s">
        <v>57</v>
      </c>
      <c r="B61" s="15">
        <v>244</v>
      </c>
      <c r="C61" s="15"/>
      <c r="D61" s="16">
        <v>227</v>
      </c>
      <c r="E61" s="23"/>
      <c r="F61" s="23"/>
      <c r="G61" s="24"/>
      <c r="H61" s="24"/>
      <c r="I61" s="24">
        <f t="shared" si="12"/>
        <v>0</v>
      </c>
      <c r="J61" s="24"/>
      <c r="K61" s="24">
        <f t="shared" si="13"/>
        <v>0</v>
      </c>
      <c r="L61" s="23">
        <f t="shared" si="14"/>
        <v>0</v>
      </c>
    </row>
    <row r="62" spans="1:12" s="14" customFormat="1" ht="15" customHeight="1" hidden="1">
      <c r="A62" s="15" t="s">
        <v>22</v>
      </c>
      <c r="B62" s="15"/>
      <c r="C62" s="15"/>
      <c r="D62" s="16">
        <v>240</v>
      </c>
      <c r="E62" s="23"/>
      <c r="F62" s="23"/>
      <c r="G62" s="24"/>
      <c r="H62" s="24"/>
      <c r="I62" s="24">
        <f t="shared" si="12"/>
        <v>0</v>
      </c>
      <c r="J62" s="24"/>
      <c r="K62" s="24"/>
      <c r="L62" s="23"/>
    </row>
    <row r="63" spans="1:12" s="14" customFormat="1" ht="16.5" customHeight="1" hidden="1">
      <c r="A63" s="15" t="s">
        <v>23</v>
      </c>
      <c r="B63" s="15"/>
      <c r="C63" s="15"/>
      <c r="D63" s="16">
        <v>241</v>
      </c>
      <c r="E63" s="23"/>
      <c r="F63" s="23"/>
      <c r="G63" s="24"/>
      <c r="H63" s="24"/>
      <c r="I63" s="24">
        <f t="shared" si="12"/>
        <v>0</v>
      </c>
      <c r="J63" s="24"/>
      <c r="K63" s="24"/>
      <c r="L63" s="23"/>
    </row>
    <row r="64" spans="1:12" s="14" customFormat="1" ht="16.5" customHeight="1" hidden="1">
      <c r="A64" s="15" t="s">
        <v>24</v>
      </c>
      <c r="B64" s="15"/>
      <c r="C64" s="15"/>
      <c r="D64" s="16">
        <v>242</v>
      </c>
      <c r="E64" s="23"/>
      <c r="F64" s="23"/>
      <c r="G64" s="24"/>
      <c r="H64" s="24"/>
      <c r="I64" s="24">
        <f t="shared" si="12"/>
        <v>0</v>
      </c>
      <c r="J64" s="24"/>
      <c r="K64" s="24"/>
      <c r="L64" s="23"/>
    </row>
    <row r="65" spans="1:12" s="14" customFormat="1" ht="15.75" hidden="1">
      <c r="A65" s="15" t="s">
        <v>25</v>
      </c>
      <c r="B65" s="15"/>
      <c r="C65" s="15"/>
      <c r="D65" s="16">
        <v>260</v>
      </c>
      <c r="E65" s="23"/>
      <c r="F65" s="23"/>
      <c r="G65" s="24"/>
      <c r="H65" s="24"/>
      <c r="I65" s="24">
        <f t="shared" si="12"/>
        <v>0</v>
      </c>
      <c r="J65" s="24"/>
      <c r="K65" s="24"/>
      <c r="L65" s="23"/>
    </row>
    <row r="66" spans="1:12" s="14" customFormat="1" ht="15.75" customHeight="1" hidden="1">
      <c r="A66" s="15" t="s">
        <v>26</v>
      </c>
      <c r="B66" s="15"/>
      <c r="C66" s="15"/>
      <c r="D66" s="16">
        <v>261</v>
      </c>
      <c r="E66" s="23"/>
      <c r="F66" s="23"/>
      <c r="G66" s="24"/>
      <c r="H66" s="24"/>
      <c r="I66" s="24">
        <f t="shared" si="12"/>
        <v>0</v>
      </c>
      <c r="J66" s="24"/>
      <c r="K66" s="24"/>
      <c r="L66" s="23"/>
    </row>
    <row r="67" spans="1:12" s="14" customFormat="1" ht="30" customHeight="1" hidden="1">
      <c r="A67" s="15" t="s">
        <v>27</v>
      </c>
      <c r="B67" s="15"/>
      <c r="C67" s="15"/>
      <c r="D67" s="16">
        <v>262</v>
      </c>
      <c r="E67" s="23"/>
      <c r="F67" s="23"/>
      <c r="G67" s="24"/>
      <c r="H67" s="24"/>
      <c r="I67" s="24">
        <f t="shared" si="12"/>
        <v>0</v>
      </c>
      <c r="J67" s="24"/>
      <c r="K67" s="24"/>
      <c r="L67" s="23"/>
    </row>
    <row r="68" spans="1:12" s="14" customFormat="1" ht="63" hidden="1">
      <c r="A68" s="15" t="s">
        <v>28</v>
      </c>
      <c r="B68" s="15"/>
      <c r="C68" s="15"/>
      <c r="D68" s="16">
        <v>263</v>
      </c>
      <c r="E68" s="23"/>
      <c r="F68" s="23"/>
      <c r="G68" s="24"/>
      <c r="H68" s="24"/>
      <c r="I68" s="24">
        <f t="shared" si="12"/>
        <v>0</v>
      </c>
      <c r="J68" s="24"/>
      <c r="K68" s="24"/>
      <c r="L68" s="23"/>
    </row>
    <row r="69" spans="1:12" s="14" customFormat="1" ht="15.75">
      <c r="A69" s="15" t="s">
        <v>58</v>
      </c>
      <c r="B69" s="15"/>
      <c r="C69" s="15"/>
      <c r="D69" s="16">
        <v>290</v>
      </c>
      <c r="E69" s="23">
        <f aca="true" t="shared" si="15" ref="E69:L69">SUM(E70:E72)</f>
        <v>0</v>
      </c>
      <c r="F69" s="23">
        <f t="shared" si="15"/>
        <v>0</v>
      </c>
      <c r="G69" s="23">
        <f t="shared" si="15"/>
        <v>0</v>
      </c>
      <c r="H69" s="23">
        <f t="shared" si="15"/>
        <v>0</v>
      </c>
      <c r="I69" s="23">
        <f t="shared" si="15"/>
        <v>0</v>
      </c>
      <c r="J69" s="23">
        <f t="shared" si="15"/>
        <v>0</v>
      </c>
      <c r="K69" s="23">
        <f t="shared" si="15"/>
        <v>0</v>
      </c>
      <c r="L69" s="23">
        <f t="shared" si="15"/>
        <v>0</v>
      </c>
    </row>
    <row r="70" spans="1:12" s="14" customFormat="1" ht="15.75">
      <c r="A70" s="21" t="s">
        <v>58</v>
      </c>
      <c r="B70" s="15">
        <v>851</v>
      </c>
      <c r="C70" s="15"/>
      <c r="D70" s="16">
        <v>291</v>
      </c>
      <c r="E70" s="23"/>
      <c r="F70" s="23"/>
      <c r="G70" s="24"/>
      <c r="H70" s="24"/>
      <c r="I70" s="24">
        <f>G70-E70</f>
        <v>0</v>
      </c>
      <c r="J70" s="24"/>
      <c r="K70" s="24">
        <f>G70*1.045</f>
        <v>0</v>
      </c>
      <c r="L70" s="23">
        <f>K70*1.042</f>
        <v>0</v>
      </c>
    </row>
    <row r="71" spans="1:12" s="14" customFormat="1" ht="15.75">
      <c r="A71" s="21" t="s">
        <v>59</v>
      </c>
      <c r="B71" s="15">
        <v>852</v>
      </c>
      <c r="C71" s="15"/>
      <c r="D71" s="16">
        <v>291</v>
      </c>
      <c r="E71" s="23"/>
      <c r="F71" s="23"/>
      <c r="G71" s="24"/>
      <c r="H71" s="24"/>
      <c r="I71" s="24">
        <f>G71-E71</f>
        <v>0</v>
      </c>
      <c r="J71" s="24"/>
      <c r="K71" s="24">
        <f>G71*1.045</f>
        <v>0</v>
      </c>
      <c r="L71" s="23">
        <f>K71*1.042</f>
        <v>0</v>
      </c>
    </row>
    <row r="72" spans="1:12" s="14" customFormat="1" ht="15.75">
      <c r="A72" s="21" t="s">
        <v>113</v>
      </c>
      <c r="B72" s="15">
        <v>853</v>
      </c>
      <c r="C72" s="15"/>
      <c r="D72" s="16">
        <v>292</v>
      </c>
      <c r="E72" s="23"/>
      <c r="F72" s="23"/>
      <c r="G72" s="24"/>
      <c r="H72" s="24"/>
      <c r="I72" s="24">
        <f>G72-E72</f>
        <v>0</v>
      </c>
      <c r="J72" s="24"/>
      <c r="K72" s="24">
        <f>G72*1.045</f>
        <v>0</v>
      </c>
      <c r="L72" s="23">
        <f>K72*1.042</f>
        <v>0</v>
      </c>
    </row>
    <row r="73" spans="1:12" s="61" customFormat="1" ht="31.5">
      <c r="A73" s="62" t="s">
        <v>70</v>
      </c>
      <c r="B73" s="27"/>
      <c r="C73" s="27"/>
      <c r="D73" s="59">
        <v>300</v>
      </c>
      <c r="E73" s="60">
        <f>E74+E75+E87</f>
        <v>0</v>
      </c>
      <c r="F73" s="60">
        <f>F74+F75+F87</f>
        <v>0</v>
      </c>
      <c r="G73" s="67">
        <f>G74+G75</f>
        <v>0</v>
      </c>
      <c r="H73" s="60">
        <f>H74+H75</f>
        <v>0</v>
      </c>
      <c r="I73" s="60">
        <f>I74+I75</f>
        <v>0</v>
      </c>
      <c r="J73" s="60">
        <f>J74+J75</f>
        <v>0</v>
      </c>
      <c r="K73" s="60">
        <f>K74+K75</f>
        <v>0</v>
      </c>
      <c r="L73" s="60">
        <f>L74+L75</f>
        <v>0</v>
      </c>
    </row>
    <row r="74" spans="1:12" s="14" customFormat="1" ht="31.5">
      <c r="A74" s="15" t="s">
        <v>29</v>
      </c>
      <c r="B74" s="15">
        <v>244</v>
      </c>
      <c r="C74" s="15"/>
      <c r="D74" s="16">
        <v>310</v>
      </c>
      <c r="E74" s="23"/>
      <c r="F74" s="23"/>
      <c r="G74" s="24"/>
      <c r="H74" s="24"/>
      <c r="I74" s="24">
        <f>G74-E74</f>
        <v>0</v>
      </c>
      <c r="J74" s="24"/>
      <c r="K74" s="24">
        <f>G74*1.031</f>
        <v>0</v>
      </c>
      <c r="L74" s="23">
        <f>K74*1.028</f>
        <v>0</v>
      </c>
    </row>
    <row r="75" spans="1:12" s="14" customFormat="1" ht="47.25">
      <c r="A75" s="15" t="s">
        <v>42</v>
      </c>
      <c r="B75" s="15"/>
      <c r="C75" s="15"/>
      <c r="D75" s="16">
        <v>340</v>
      </c>
      <c r="E75" s="23">
        <f>E76+E77+E80+E81+E82+E83+E87</f>
        <v>0</v>
      </c>
      <c r="F75" s="23">
        <f>F76+F77+F80+F81+F82+F83+F87</f>
        <v>0</v>
      </c>
      <c r="G75" s="23">
        <f>G76+G77+G80+G81+G82+G83+G87</f>
        <v>0</v>
      </c>
      <c r="H75" s="23"/>
      <c r="I75" s="23">
        <f aca="true" t="shared" si="16" ref="E75:L75">I76+I77+I80+I81+I82+I83+I87</f>
        <v>0</v>
      </c>
      <c r="J75" s="23">
        <f t="shared" si="16"/>
        <v>0</v>
      </c>
      <c r="K75" s="23">
        <f t="shared" si="16"/>
        <v>0</v>
      </c>
      <c r="L75" s="23">
        <f t="shared" si="16"/>
        <v>0</v>
      </c>
    </row>
    <row r="76" spans="1:12" s="19" customFormat="1" ht="15.75">
      <c r="A76" s="21" t="s">
        <v>30</v>
      </c>
      <c r="B76" s="17">
        <v>244</v>
      </c>
      <c r="C76" s="17"/>
      <c r="D76" s="18">
        <v>341</v>
      </c>
      <c r="E76" s="25"/>
      <c r="F76" s="25"/>
      <c r="G76" s="26"/>
      <c r="H76" s="26"/>
      <c r="I76" s="24">
        <f>G76-E76</f>
        <v>0</v>
      </c>
      <c r="J76" s="26"/>
      <c r="K76" s="24">
        <f>G76*1.007</f>
        <v>0</v>
      </c>
      <c r="L76" s="23">
        <f>K76*1.007</f>
        <v>0</v>
      </c>
    </row>
    <row r="77" spans="1:12" s="19" customFormat="1" ht="15.75">
      <c r="A77" s="20" t="s">
        <v>71</v>
      </c>
      <c r="B77" s="17">
        <v>244</v>
      </c>
      <c r="C77" s="17"/>
      <c r="D77" s="18">
        <v>342</v>
      </c>
      <c r="E77" s="25">
        <f>SUM(E78:E79)</f>
        <v>0</v>
      </c>
      <c r="F77" s="25">
        <f>SUM(F78:F79)</f>
        <v>0</v>
      </c>
      <c r="G77" s="25">
        <f>SUM(G78:G79)</f>
        <v>0</v>
      </c>
      <c r="H77" s="25">
        <f>SUM(H78:H79)</f>
        <v>0</v>
      </c>
      <c r="I77" s="25">
        <f>SUM(I78:I79)</f>
        <v>0</v>
      </c>
      <c r="J77" s="25">
        <f>SUM(J78:J79)</f>
        <v>0</v>
      </c>
      <c r="K77" s="25">
        <f>SUM(K78:K79)</f>
        <v>0</v>
      </c>
      <c r="L77" s="25">
        <f>SUM(L78:L79)</f>
        <v>0</v>
      </c>
    </row>
    <row r="78" spans="1:12" s="19" customFormat="1" ht="25.5">
      <c r="A78" s="21" t="s">
        <v>60</v>
      </c>
      <c r="B78" s="17"/>
      <c r="C78" s="17"/>
      <c r="D78" s="18"/>
      <c r="E78" s="25"/>
      <c r="F78" s="25"/>
      <c r="G78" s="26"/>
      <c r="H78" s="26"/>
      <c r="I78" s="24">
        <f>G78-E78</f>
        <v>0</v>
      </c>
      <c r="J78" s="26"/>
      <c r="K78" s="24">
        <f>G78*1.02</f>
        <v>0</v>
      </c>
      <c r="L78" s="23">
        <f>K78*1.017</f>
        <v>0</v>
      </c>
    </row>
    <row r="79" spans="1:12" s="19" customFormat="1" ht="15.75">
      <c r="A79" s="21" t="s">
        <v>61</v>
      </c>
      <c r="B79" s="17">
        <v>244</v>
      </c>
      <c r="C79" s="17"/>
      <c r="D79" s="18"/>
      <c r="E79" s="25"/>
      <c r="F79" s="25"/>
      <c r="G79" s="26"/>
      <c r="H79" s="26"/>
      <c r="I79" s="24">
        <f>G79-E79</f>
        <v>0</v>
      </c>
      <c r="J79" s="26"/>
      <c r="K79" s="24">
        <f>G79*1.02</f>
        <v>0</v>
      </c>
      <c r="L79" s="23">
        <f>K79*1.017</f>
        <v>0</v>
      </c>
    </row>
    <row r="80" spans="1:12" s="19" customFormat="1" ht="15.75">
      <c r="A80" s="21" t="s">
        <v>62</v>
      </c>
      <c r="B80" s="17">
        <v>244</v>
      </c>
      <c r="C80" s="17"/>
      <c r="D80" s="18">
        <v>343</v>
      </c>
      <c r="E80" s="25"/>
      <c r="F80" s="25"/>
      <c r="G80" s="26"/>
      <c r="H80" s="26"/>
      <c r="I80" s="24">
        <f>G80-E80</f>
        <v>0</v>
      </c>
      <c r="J80" s="26"/>
      <c r="K80" s="24">
        <f>G80*0.997</f>
        <v>0</v>
      </c>
      <c r="L80" s="23">
        <f>K80*1.005</f>
        <v>0</v>
      </c>
    </row>
    <row r="81" spans="1:12" s="19" customFormat="1" ht="15.75">
      <c r="A81" s="21" t="s">
        <v>63</v>
      </c>
      <c r="B81" s="17">
        <v>244</v>
      </c>
      <c r="C81" s="17"/>
      <c r="D81" s="18">
        <v>344</v>
      </c>
      <c r="E81" s="25"/>
      <c r="F81" s="25"/>
      <c r="G81" s="26"/>
      <c r="H81" s="26"/>
      <c r="I81" s="24">
        <f>G81-E81</f>
        <v>0</v>
      </c>
      <c r="J81" s="26"/>
      <c r="K81" s="24">
        <f>G81*1.027</f>
        <v>0</v>
      </c>
      <c r="L81" s="23">
        <f>K81*1.028</f>
        <v>0</v>
      </c>
    </row>
    <row r="82" spans="1:12" s="19" customFormat="1" ht="15.75">
      <c r="A82" s="21" t="s">
        <v>31</v>
      </c>
      <c r="B82" s="17">
        <v>244</v>
      </c>
      <c r="C82" s="17"/>
      <c r="D82" s="18">
        <v>345</v>
      </c>
      <c r="E82" s="25"/>
      <c r="F82" s="25"/>
      <c r="G82" s="26"/>
      <c r="H82" s="26"/>
      <c r="I82" s="24">
        <f>G82-E82</f>
        <v>0</v>
      </c>
      <c r="J82" s="26"/>
      <c r="K82" s="24">
        <f>G82*1.031</f>
        <v>0</v>
      </c>
      <c r="L82" s="23">
        <f>K82*1.028</f>
        <v>0</v>
      </c>
    </row>
    <row r="83" spans="1:12" s="19" customFormat="1" ht="15.75">
      <c r="A83" s="21" t="s">
        <v>32</v>
      </c>
      <c r="B83" s="17">
        <v>244</v>
      </c>
      <c r="C83" s="17"/>
      <c r="D83" s="18">
        <v>346</v>
      </c>
      <c r="E83" s="66">
        <f>SUM(E84:E86)</f>
        <v>0</v>
      </c>
      <c r="F83" s="66">
        <f>SUM(F84:F86)</f>
        <v>0</v>
      </c>
      <c r="G83" s="66">
        <f>SUM(G84:G86)</f>
        <v>0</v>
      </c>
      <c r="H83" s="66">
        <f aca="true" t="shared" si="17" ref="F83:L83">SUM(H84:H86)</f>
        <v>0</v>
      </c>
      <c r="I83" s="66">
        <f t="shared" si="17"/>
        <v>0</v>
      </c>
      <c r="J83" s="66">
        <f t="shared" si="17"/>
        <v>0</v>
      </c>
      <c r="K83" s="66">
        <f t="shared" si="17"/>
        <v>0</v>
      </c>
      <c r="L83" s="66">
        <f t="shared" si="17"/>
        <v>0</v>
      </c>
    </row>
    <row r="84" spans="1:12" s="19" customFormat="1" ht="15.75">
      <c r="A84" s="21" t="s">
        <v>64</v>
      </c>
      <c r="B84" s="17">
        <v>244</v>
      </c>
      <c r="C84" s="17"/>
      <c r="D84" s="18"/>
      <c r="E84" s="25"/>
      <c r="F84" s="25"/>
      <c r="G84" s="64"/>
      <c r="H84" s="26"/>
      <c r="I84" s="24">
        <f>G84-E84</f>
        <v>0</v>
      </c>
      <c r="J84" s="26"/>
      <c r="K84" s="24">
        <f>G84*1.031</f>
        <v>0</v>
      </c>
      <c r="L84" s="23">
        <f>K84*1.028</f>
        <v>0</v>
      </c>
    </row>
    <row r="85" spans="1:12" s="19" customFormat="1" ht="15.75">
      <c r="A85" s="21" t="s">
        <v>65</v>
      </c>
      <c r="B85" s="17">
        <v>244</v>
      </c>
      <c r="C85" s="17"/>
      <c r="D85" s="18"/>
      <c r="E85" s="25"/>
      <c r="F85" s="25"/>
      <c r="G85" s="64"/>
      <c r="H85" s="26"/>
      <c r="I85" s="24">
        <f>G85-E85</f>
        <v>0</v>
      </c>
      <c r="J85" s="26"/>
      <c r="K85" s="24">
        <f>G85*1.031</f>
        <v>0</v>
      </c>
      <c r="L85" s="23">
        <f>K85*1.028</f>
        <v>0</v>
      </c>
    </row>
    <row r="86" spans="1:12" s="19" customFormat="1" ht="15.75">
      <c r="A86" s="21" t="s">
        <v>66</v>
      </c>
      <c r="B86" s="17">
        <v>244</v>
      </c>
      <c r="C86" s="17"/>
      <c r="D86" s="18"/>
      <c r="E86" s="25"/>
      <c r="F86" s="25"/>
      <c r="G86" s="64"/>
      <c r="H86" s="26"/>
      <c r="I86" s="24">
        <f>G86-E86</f>
        <v>0</v>
      </c>
      <c r="J86" s="26"/>
      <c r="K86" s="24">
        <f>G86*1.031</f>
        <v>0</v>
      </c>
      <c r="L86" s="23">
        <f>K86*1.028</f>
        <v>0</v>
      </c>
    </row>
    <row r="87" spans="1:12" s="19" customFormat="1" ht="63">
      <c r="A87" s="15" t="s">
        <v>67</v>
      </c>
      <c r="B87" s="17">
        <v>244</v>
      </c>
      <c r="C87" s="17"/>
      <c r="D87" s="18">
        <v>349</v>
      </c>
      <c r="E87" s="25">
        <f>SUM(E88:E89)</f>
        <v>0</v>
      </c>
      <c r="F87" s="25">
        <f>SUM(F88:F89)</f>
        <v>0</v>
      </c>
      <c r="G87" s="25">
        <f>SUM(G88:G89)</f>
        <v>0</v>
      </c>
      <c r="H87" s="25">
        <f>SUM(H88:H89)</f>
        <v>0</v>
      </c>
      <c r="I87" s="25">
        <f aca="true" t="shared" si="18" ref="E87:L87">SUM(I88:I89)</f>
        <v>0</v>
      </c>
      <c r="J87" s="25">
        <f t="shared" si="18"/>
        <v>0</v>
      </c>
      <c r="K87" s="25">
        <f t="shared" si="18"/>
        <v>0</v>
      </c>
      <c r="L87" s="25">
        <f t="shared" si="18"/>
        <v>0</v>
      </c>
    </row>
    <row r="88" spans="1:12" s="19" customFormat="1" ht="15.75">
      <c r="A88" s="21" t="s">
        <v>68</v>
      </c>
      <c r="B88" s="17"/>
      <c r="C88" s="17"/>
      <c r="D88" s="18"/>
      <c r="E88" s="25"/>
      <c r="F88" s="25"/>
      <c r="G88" s="64"/>
      <c r="H88" s="26"/>
      <c r="I88" s="24">
        <f>G88-E88</f>
        <v>0</v>
      </c>
      <c r="J88" s="26"/>
      <c r="K88" s="24">
        <f>G88*1.02</f>
        <v>0</v>
      </c>
      <c r="L88" s="23">
        <f>K88*1.017</f>
        <v>0</v>
      </c>
    </row>
    <row r="89" spans="1:12" s="19" customFormat="1" ht="38.25">
      <c r="A89" s="21" t="s">
        <v>69</v>
      </c>
      <c r="B89" s="17">
        <v>244</v>
      </c>
      <c r="C89" s="17"/>
      <c r="D89" s="18"/>
      <c r="E89" s="25"/>
      <c r="F89" s="25"/>
      <c r="G89" s="64"/>
      <c r="H89" s="26"/>
      <c r="I89" s="24">
        <f>G89-E89</f>
        <v>0</v>
      </c>
      <c r="J89" s="26"/>
      <c r="K89" s="24">
        <f>G89*1.031</f>
        <v>0</v>
      </c>
      <c r="L89" s="23">
        <f>K89*1.028</f>
        <v>0</v>
      </c>
    </row>
    <row r="90" spans="1:12" s="29" customFormat="1" ht="15.75">
      <c r="A90" s="27" t="s">
        <v>33</v>
      </c>
      <c r="B90" s="27"/>
      <c r="C90" s="27"/>
      <c r="D90" s="27"/>
      <c r="E90" s="28">
        <f aca="true" t="shared" si="19" ref="E90:L90">E20+E73</f>
        <v>0</v>
      </c>
      <c r="F90" s="28">
        <f t="shared" si="19"/>
        <v>0</v>
      </c>
      <c r="G90" s="28">
        <f t="shared" si="19"/>
        <v>0</v>
      </c>
      <c r="H90" s="28">
        <f t="shared" si="19"/>
        <v>0</v>
      </c>
      <c r="I90" s="28">
        <f t="shared" si="19"/>
        <v>0</v>
      </c>
      <c r="J90" s="28">
        <f t="shared" si="19"/>
        <v>0</v>
      </c>
      <c r="K90" s="28">
        <f t="shared" si="19"/>
        <v>0</v>
      </c>
      <c r="L90" s="28">
        <f t="shared" si="19"/>
        <v>0</v>
      </c>
    </row>
    <row r="91" spans="1:12" ht="12.75">
      <c r="A91" s="58" t="s">
        <v>88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58" t="s">
        <v>90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 t="s">
        <v>37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 t="s">
        <v>38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 t="s">
        <v>34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 t="s">
        <v>35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 t="s">
        <v>36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</sheetData>
  <sheetProtection/>
  <mergeCells count="11">
    <mergeCell ref="E16:E17"/>
    <mergeCell ref="G16:J16"/>
    <mergeCell ref="K16:K17"/>
    <mergeCell ref="F16:F17"/>
    <mergeCell ref="C16:C17"/>
    <mergeCell ref="L16:L17"/>
    <mergeCell ref="G1:L5"/>
    <mergeCell ref="A7:L7"/>
    <mergeCell ref="A16:A17"/>
    <mergeCell ref="B16:B17"/>
    <mergeCell ref="D16:D17"/>
  </mergeCells>
  <printOptions/>
  <pageMargins left="0.5118110236220472" right="0.5118110236220472" top="0.35433070866141736" bottom="0.2362204724409449" header="0.31496062992125984" footer="0.31496062992125984"/>
  <pageSetup horizontalDpi="600" verticalDpi="600" orientation="portrait" paperSize="9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zoomScaleSheetLayoutView="80" zoomScalePageLayoutView="0" workbookViewId="0" topLeftCell="A1">
      <selection activeCell="R19" sqref="R19"/>
    </sheetView>
  </sheetViews>
  <sheetFormatPr defaultColWidth="9.140625" defaultRowHeight="15"/>
  <cols>
    <col min="1" max="1" width="1.1484375" style="30" customWidth="1"/>
    <col min="2" max="6" width="0" style="30" hidden="1" customWidth="1"/>
    <col min="7" max="7" width="4.7109375" style="30" customWidth="1"/>
    <col min="8" max="8" width="46.00390625" style="30" customWidth="1"/>
    <col min="9" max="9" width="0" style="30" hidden="1" customWidth="1"/>
    <col min="10" max="10" width="18.28125" style="30" customWidth="1"/>
    <col min="11" max="11" width="15.8515625" style="30" customWidth="1"/>
    <col min="12" max="12" width="15.421875" style="30" customWidth="1"/>
    <col min="13" max="13" width="16.421875" style="30" customWidth="1"/>
    <col min="14" max="14" width="8.8515625" style="30" customWidth="1"/>
    <col min="15" max="251" width="9.140625" style="30" customWidth="1"/>
    <col min="252" max="16384" width="9.140625" style="30" customWidth="1"/>
  </cols>
  <sheetData>
    <row r="1" ht="12.75">
      <c r="J1" s="30" t="s">
        <v>93</v>
      </c>
    </row>
    <row r="2" spans="1:14" ht="14.25" customHeight="1">
      <c r="A2" s="31"/>
      <c r="B2" s="31"/>
      <c r="C2" s="31"/>
      <c r="D2" s="31"/>
      <c r="E2" s="31"/>
      <c r="F2" s="31"/>
      <c r="G2" s="31"/>
      <c r="H2" s="31"/>
      <c r="I2" s="31"/>
      <c r="J2" s="32" t="s">
        <v>75</v>
      </c>
      <c r="L2" s="32"/>
      <c r="N2" s="32"/>
    </row>
    <row r="3" spans="1:14" ht="14.25" customHeight="1">
      <c r="A3" s="31"/>
      <c r="B3" s="31"/>
      <c r="C3" s="31"/>
      <c r="D3" s="31"/>
      <c r="E3" s="31"/>
      <c r="F3" s="31"/>
      <c r="G3" s="31"/>
      <c r="H3" s="31"/>
      <c r="I3" s="31"/>
      <c r="J3" s="32" t="s">
        <v>76</v>
      </c>
      <c r="L3" s="32"/>
      <c r="N3" s="32"/>
    </row>
    <row r="4" spans="1:14" ht="14.25" customHeight="1">
      <c r="A4" s="31"/>
      <c r="B4" s="31"/>
      <c r="C4" s="31"/>
      <c r="D4" s="31"/>
      <c r="E4" s="31"/>
      <c r="F4" s="31"/>
      <c r="G4" s="31"/>
      <c r="H4" s="31"/>
      <c r="I4" s="31"/>
      <c r="J4" s="32" t="s">
        <v>77</v>
      </c>
      <c r="L4" s="32"/>
      <c r="N4" s="32"/>
    </row>
    <row r="5" spans="1:14" ht="14.2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2"/>
      <c r="N5" s="32"/>
    </row>
    <row r="6" spans="1:14" ht="53.25" customHeight="1">
      <c r="A6" s="31"/>
      <c r="B6" s="31"/>
      <c r="C6" s="31"/>
      <c r="D6" s="31"/>
      <c r="E6" s="31"/>
      <c r="F6" s="31"/>
      <c r="G6" s="91" t="s">
        <v>94</v>
      </c>
      <c r="H6" s="91"/>
      <c r="I6" s="91"/>
      <c r="J6" s="91"/>
      <c r="K6" s="91"/>
      <c r="L6" s="91"/>
      <c r="M6" s="91"/>
      <c r="N6" s="31"/>
    </row>
    <row r="7" spans="1:14" ht="14.25" customHeight="1">
      <c r="A7" s="31"/>
      <c r="B7" s="31"/>
      <c r="C7" s="31"/>
      <c r="D7" s="31"/>
      <c r="E7" s="31"/>
      <c r="F7" s="31"/>
      <c r="G7" s="31"/>
      <c r="H7" s="33"/>
      <c r="I7" s="31"/>
      <c r="J7" s="31"/>
      <c r="K7" s="31"/>
      <c r="L7" s="31"/>
      <c r="M7" s="31"/>
      <c r="N7" s="31"/>
    </row>
    <row r="8" spans="1:14" ht="14.25" customHeight="1" thickBot="1">
      <c r="A8" s="31"/>
      <c r="B8" s="34"/>
      <c r="C8" s="34"/>
      <c r="D8" s="34"/>
      <c r="E8" s="34"/>
      <c r="F8" s="35"/>
      <c r="G8" s="35" t="s">
        <v>118</v>
      </c>
      <c r="H8" s="35"/>
      <c r="I8" s="35"/>
      <c r="J8" s="35"/>
      <c r="K8" s="35"/>
      <c r="L8" s="35"/>
      <c r="M8" s="35"/>
      <c r="N8" s="31"/>
    </row>
    <row r="9" spans="1:14" s="41" customFormat="1" ht="81.75" customHeight="1">
      <c r="A9" s="36"/>
      <c r="B9" s="37" t="s">
        <v>78</v>
      </c>
      <c r="C9" s="38" t="s">
        <v>79</v>
      </c>
      <c r="D9" s="38"/>
      <c r="E9" s="38" t="s">
        <v>80</v>
      </c>
      <c r="F9" s="38" t="s">
        <v>81</v>
      </c>
      <c r="G9" s="39" t="s">
        <v>82</v>
      </c>
      <c r="H9" s="39" t="s">
        <v>91</v>
      </c>
      <c r="I9" s="39" t="s">
        <v>83</v>
      </c>
      <c r="J9" s="39">
        <v>2024</v>
      </c>
      <c r="K9" s="39">
        <v>2025</v>
      </c>
      <c r="L9" s="39">
        <v>2026</v>
      </c>
      <c r="M9" s="39" t="s">
        <v>92</v>
      </c>
      <c r="N9" s="40"/>
    </row>
    <row r="10" spans="1:14" ht="14.25" customHeight="1" thickBot="1">
      <c r="A10" s="42"/>
      <c r="B10" s="43"/>
      <c r="C10" s="44"/>
      <c r="D10" s="44"/>
      <c r="E10" s="44"/>
      <c r="F10" s="45"/>
      <c r="G10" s="46">
        <v>1</v>
      </c>
      <c r="H10" s="46">
        <v>2</v>
      </c>
      <c r="I10" s="46"/>
      <c r="J10" s="46">
        <v>3</v>
      </c>
      <c r="K10" s="46">
        <v>4</v>
      </c>
      <c r="L10" s="46">
        <v>5</v>
      </c>
      <c r="M10" s="46">
        <v>6</v>
      </c>
      <c r="N10" s="31"/>
    </row>
    <row r="11" spans="1:14" ht="409.5" customHeight="1" hidden="1">
      <c r="A11" s="42"/>
      <c r="B11" s="47">
        <v>1774</v>
      </c>
      <c r="C11" s="48"/>
      <c r="D11" s="48"/>
      <c r="E11" s="34"/>
      <c r="F11" s="48"/>
      <c r="G11" s="49"/>
      <c r="H11" s="50" t="s">
        <v>84</v>
      </c>
      <c r="I11" s="51"/>
      <c r="J11" s="50">
        <v>793654</v>
      </c>
      <c r="K11" s="50">
        <v>0</v>
      </c>
      <c r="L11" s="52"/>
      <c r="M11" s="52"/>
      <c r="N11" s="31"/>
    </row>
    <row r="12" spans="1:14" ht="12.75" customHeight="1">
      <c r="A12" s="31"/>
      <c r="B12" s="53"/>
      <c r="C12" s="53"/>
      <c r="D12" s="53"/>
      <c r="E12" s="53"/>
      <c r="F12" s="35"/>
      <c r="G12" s="54">
        <v>1</v>
      </c>
      <c r="H12" s="54"/>
      <c r="I12" s="54"/>
      <c r="J12" s="54"/>
      <c r="K12" s="54"/>
      <c r="L12" s="54"/>
      <c r="M12" s="54"/>
      <c r="N12" s="31"/>
    </row>
    <row r="13" spans="7:13" ht="12.75">
      <c r="G13" s="55">
        <v>4</v>
      </c>
      <c r="H13" s="55"/>
      <c r="I13" s="55"/>
      <c r="J13" s="55"/>
      <c r="K13" s="55"/>
      <c r="L13" s="55"/>
      <c r="M13" s="55"/>
    </row>
    <row r="14" spans="7:13" ht="12.75">
      <c r="G14" s="54">
        <v>5</v>
      </c>
      <c r="H14" s="55"/>
      <c r="I14" s="55"/>
      <c r="J14" s="55"/>
      <c r="K14" s="55"/>
      <c r="L14" s="55"/>
      <c r="M14" s="55"/>
    </row>
    <row r="15" spans="7:13" ht="12.75">
      <c r="G15" s="55">
        <v>6</v>
      </c>
      <c r="H15" s="55"/>
      <c r="I15" s="55"/>
      <c r="J15" s="55"/>
      <c r="K15" s="55"/>
      <c r="L15" s="55"/>
      <c r="M15" s="55"/>
    </row>
    <row r="16" spans="7:13" ht="12.75">
      <c r="G16" s="54">
        <v>7</v>
      </c>
      <c r="H16" s="55"/>
      <c r="I16" s="55"/>
      <c r="J16" s="55"/>
      <c r="K16" s="55"/>
      <c r="L16" s="55"/>
      <c r="M16" s="55"/>
    </row>
    <row r="17" spans="7:13" ht="12.75">
      <c r="G17" s="55">
        <v>8</v>
      </c>
      <c r="H17" s="55"/>
      <c r="I17" s="55"/>
      <c r="J17" s="55"/>
      <c r="K17" s="55"/>
      <c r="L17" s="55"/>
      <c r="M17" s="55"/>
    </row>
    <row r="18" spans="7:13" ht="12.75">
      <c r="G18" s="55"/>
      <c r="H18" s="68" t="s">
        <v>104</v>
      </c>
      <c r="I18" s="68"/>
      <c r="J18" s="68">
        <f>SUM(J12:J17)</f>
        <v>0</v>
      </c>
      <c r="K18" s="68">
        <f>SUM(K12:K17)</f>
        <v>0</v>
      </c>
      <c r="L18" s="68">
        <f>SUM(L12:L17)</f>
        <v>0</v>
      </c>
      <c r="M18" s="55"/>
    </row>
    <row r="19" spans="7:13" ht="12.75">
      <c r="G19" s="56"/>
      <c r="H19" s="56"/>
      <c r="I19" s="56"/>
      <c r="J19" s="56"/>
      <c r="K19" s="56"/>
      <c r="L19" s="56"/>
      <c r="M19" s="56"/>
    </row>
    <row r="20" spans="7:9" ht="15.75">
      <c r="G20" s="57"/>
      <c r="H20" s="57" t="s">
        <v>85</v>
      </c>
      <c r="I20" s="57"/>
    </row>
    <row r="21" spans="7:9" ht="15.75">
      <c r="G21" s="57"/>
      <c r="H21" s="57" t="s">
        <v>86</v>
      </c>
      <c r="I21" s="57"/>
    </row>
    <row r="22" spans="7:9" ht="15.75">
      <c r="G22" s="57"/>
      <c r="H22" s="57" t="s">
        <v>34</v>
      </c>
      <c r="I22" s="57"/>
    </row>
    <row r="23" spans="7:9" ht="15.75">
      <c r="G23" s="57"/>
      <c r="H23" s="57" t="s">
        <v>87</v>
      </c>
      <c r="I23" s="57"/>
    </row>
    <row r="24" spans="7:9" ht="15.75">
      <c r="G24" s="57"/>
      <c r="H24" s="57"/>
      <c r="I24" s="57"/>
    </row>
    <row r="25" spans="7:9" ht="15.75">
      <c r="G25" s="57"/>
      <c r="H25" s="57" t="s">
        <v>36</v>
      </c>
      <c r="I25" s="57"/>
    </row>
  </sheetData>
  <sheetProtection/>
  <mergeCells count="1">
    <mergeCell ref="G6:M6"/>
  </mergeCells>
  <printOptions/>
  <pageMargins left="0.75" right="0.75" top="1" bottom="1" header="0.5" footer="0.5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zoomScaleSheetLayoutView="80" zoomScalePageLayoutView="0" workbookViewId="0" topLeftCell="A1">
      <selection activeCell="G9" sqref="G9"/>
    </sheetView>
  </sheetViews>
  <sheetFormatPr defaultColWidth="9.140625" defaultRowHeight="15"/>
  <cols>
    <col min="1" max="1" width="1.1484375" style="30" customWidth="1"/>
    <col min="2" max="6" width="0" style="30" hidden="1" customWidth="1"/>
    <col min="7" max="7" width="4.7109375" style="30" customWidth="1"/>
    <col min="8" max="8" width="58.28125" style="30" customWidth="1"/>
    <col min="9" max="9" width="0.2890625" style="30" hidden="1" customWidth="1"/>
    <col min="10" max="10" width="18.28125" style="30" customWidth="1"/>
    <col min="11" max="11" width="14.28125" style="30" customWidth="1"/>
    <col min="12" max="12" width="18.7109375" style="30" customWidth="1"/>
    <col min="13" max="13" width="21.140625" style="30" customWidth="1"/>
    <col min="14" max="14" width="8.8515625" style="30" customWidth="1"/>
    <col min="15" max="251" width="9.140625" style="30" customWidth="1"/>
    <col min="252" max="16384" width="9.140625" style="30" customWidth="1"/>
  </cols>
  <sheetData>
    <row r="1" ht="12.75">
      <c r="J1" s="30" t="s">
        <v>74</v>
      </c>
    </row>
    <row r="2" spans="1:14" ht="14.25" customHeight="1">
      <c r="A2" s="31"/>
      <c r="B2" s="31"/>
      <c r="C2" s="31"/>
      <c r="D2" s="31"/>
      <c r="E2" s="31"/>
      <c r="F2" s="31"/>
      <c r="G2" s="31"/>
      <c r="H2" s="31"/>
      <c r="I2" s="31"/>
      <c r="J2" s="32" t="s">
        <v>75</v>
      </c>
      <c r="L2" s="32"/>
      <c r="N2" s="32"/>
    </row>
    <row r="3" spans="1:14" ht="14.25" customHeight="1">
      <c r="A3" s="31"/>
      <c r="B3" s="31"/>
      <c r="C3" s="31"/>
      <c r="D3" s="31"/>
      <c r="E3" s="31"/>
      <c r="F3" s="31"/>
      <c r="G3" s="31"/>
      <c r="H3" s="31"/>
      <c r="I3" s="31"/>
      <c r="J3" s="32" t="s">
        <v>76</v>
      </c>
      <c r="L3" s="32"/>
      <c r="N3" s="32"/>
    </row>
    <row r="4" spans="1:14" ht="14.25" customHeight="1">
      <c r="A4" s="31"/>
      <c r="B4" s="31"/>
      <c r="C4" s="31"/>
      <c r="D4" s="31"/>
      <c r="E4" s="31"/>
      <c r="F4" s="31"/>
      <c r="G4" s="31"/>
      <c r="H4" s="31"/>
      <c r="I4" s="31"/>
      <c r="J4" s="32" t="s">
        <v>77</v>
      </c>
      <c r="L4" s="32"/>
      <c r="N4" s="32"/>
    </row>
    <row r="5" spans="1:14" ht="14.2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2"/>
      <c r="N5" s="32"/>
    </row>
    <row r="6" spans="1:14" ht="53.25" customHeight="1">
      <c r="A6" s="31"/>
      <c r="B6" s="31"/>
      <c r="C6" s="31"/>
      <c r="D6" s="31"/>
      <c r="E6" s="31"/>
      <c r="F6" s="31"/>
      <c r="G6" s="91" t="s">
        <v>96</v>
      </c>
      <c r="H6" s="91"/>
      <c r="I6" s="91"/>
      <c r="J6" s="91"/>
      <c r="K6" s="91"/>
      <c r="L6" s="91"/>
      <c r="M6" s="91"/>
      <c r="N6" s="31"/>
    </row>
    <row r="7" spans="1:14" ht="14.25" customHeight="1">
      <c r="A7" s="31"/>
      <c r="B7" s="31"/>
      <c r="C7" s="31"/>
      <c r="D7" s="31"/>
      <c r="E7" s="31"/>
      <c r="F7" s="31"/>
      <c r="G7" s="31"/>
      <c r="H7" s="33"/>
      <c r="I7" s="31"/>
      <c r="J7" s="31"/>
      <c r="K7" s="31"/>
      <c r="L7" s="31"/>
      <c r="M7" s="31"/>
      <c r="N7" s="31"/>
    </row>
    <row r="8" spans="1:14" ht="14.25" customHeight="1" thickBot="1">
      <c r="A8" s="31"/>
      <c r="B8" s="34"/>
      <c r="C8" s="34"/>
      <c r="D8" s="34"/>
      <c r="E8" s="34"/>
      <c r="F8" s="35"/>
      <c r="G8" s="35" t="s">
        <v>118</v>
      </c>
      <c r="H8" s="35"/>
      <c r="I8" s="35"/>
      <c r="J8" s="35"/>
      <c r="K8" s="35"/>
      <c r="L8" s="35"/>
      <c r="M8" s="35"/>
      <c r="N8" s="31"/>
    </row>
    <row r="9" spans="1:14" s="41" customFormat="1" ht="64.5" customHeight="1">
      <c r="A9" s="36"/>
      <c r="B9" s="37" t="s">
        <v>78</v>
      </c>
      <c r="C9" s="38" t="s">
        <v>79</v>
      </c>
      <c r="D9" s="38"/>
      <c r="E9" s="38" t="s">
        <v>80</v>
      </c>
      <c r="F9" s="38" t="s">
        <v>81</v>
      </c>
      <c r="G9" s="39" t="s">
        <v>82</v>
      </c>
      <c r="H9" s="39" t="s">
        <v>91</v>
      </c>
      <c r="I9" s="39" t="s">
        <v>83</v>
      </c>
      <c r="J9" s="39">
        <v>2024</v>
      </c>
      <c r="K9" s="39">
        <v>2025</v>
      </c>
      <c r="L9" s="39">
        <v>2026</v>
      </c>
      <c r="M9" s="39" t="s">
        <v>92</v>
      </c>
      <c r="N9" s="40"/>
    </row>
    <row r="10" spans="1:14" ht="14.25" customHeight="1">
      <c r="A10" s="42"/>
      <c r="B10" s="43"/>
      <c r="C10" s="44"/>
      <c r="D10" s="44"/>
      <c r="E10" s="44"/>
      <c r="F10" s="45"/>
      <c r="G10" s="46">
        <v>1</v>
      </c>
      <c r="H10" s="46">
        <v>2</v>
      </c>
      <c r="I10" s="46"/>
      <c r="J10" s="46">
        <v>3</v>
      </c>
      <c r="K10" s="46">
        <v>4</v>
      </c>
      <c r="L10" s="46">
        <v>5</v>
      </c>
      <c r="M10" s="46">
        <v>6</v>
      </c>
      <c r="N10" s="31"/>
    </row>
    <row r="11" spans="1:14" ht="409.5" customHeight="1" hidden="1">
      <c r="A11" s="42"/>
      <c r="B11" s="47">
        <v>1774</v>
      </c>
      <c r="C11" s="48"/>
      <c r="D11" s="48"/>
      <c r="E11" s="34"/>
      <c r="F11" s="48"/>
      <c r="G11" s="49"/>
      <c r="H11" s="50" t="s">
        <v>84</v>
      </c>
      <c r="I11" s="51"/>
      <c r="J11" s="50">
        <v>793654</v>
      </c>
      <c r="K11" s="50">
        <v>0</v>
      </c>
      <c r="L11" s="52"/>
      <c r="M11" s="52"/>
      <c r="N11" s="31"/>
    </row>
    <row r="12" spans="7:13" ht="12.75">
      <c r="G12" s="55">
        <v>1</v>
      </c>
      <c r="H12" s="81"/>
      <c r="I12" s="55"/>
      <c r="J12" s="55"/>
      <c r="K12" s="55"/>
      <c r="L12" s="55"/>
      <c r="M12" s="80"/>
    </row>
    <row r="13" spans="7:13" ht="12.75">
      <c r="G13" s="55">
        <v>2</v>
      </c>
      <c r="H13" s="81"/>
      <c r="I13" s="55"/>
      <c r="J13" s="55"/>
      <c r="K13" s="55"/>
      <c r="L13" s="55"/>
      <c r="M13" s="55"/>
    </row>
    <row r="14" spans="7:13" ht="12.75">
      <c r="G14" s="55">
        <v>3</v>
      </c>
      <c r="H14" s="81"/>
      <c r="I14" s="55"/>
      <c r="J14" s="55"/>
      <c r="K14" s="79"/>
      <c r="L14" s="55"/>
      <c r="M14" s="55"/>
    </row>
    <row r="15" spans="7:13" ht="12.75">
      <c r="G15" s="55">
        <v>4</v>
      </c>
      <c r="H15" s="81"/>
      <c r="I15" s="55"/>
      <c r="J15" s="55"/>
      <c r="K15" s="79"/>
      <c r="L15" s="55"/>
      <c r="M15" s="55"/>
    </row>
    <row r="16" spans="7:13" ht="12.75">
      <c r="G16" s="55"/>
      <c r="H16" s="68" t="s">
        <v>104</v>
      </c>
      <c r="I16" s="68"/>
      <c r="J16" s="68">
        <f>SUM(J12:J15)</f>
        <v>0</v>
      </c>
      <c r="K16" s="68">
        <f>SUM(K12:K15)</f>
        <v>0</v>
      </c>
      <c r="L16" s="68">
        <f>SUM(L12:L15)</f>
        <v>0</v>
      </c>
      <c r="M16" s="55"/>
    </row>
    <row r="17" spans="7:13" ht="12.75">
      <c r="G17" s="56"/>
      <c r="H17" s="56"/>
      <c r="I17" s="56"/>
      <c r="J17" s="56"/>
      <c r="K17" s="56"/>
      <c r="L17" s="56"/>
      <c r="M17" s="56"/>
    </row>
    <row r="18" spans="7:9" ht="15.75">
      <c r="G18" s="57"/>
      <c r="H18" s="57" t="s">
        <v>85</v>
      </c>
      <c r="I18" s="57"/>
    </row>
    <row r="19" spans="7:9" ht="15.75">
      <c r="G19" s="57"/>
      <c r="H19" s="57" t="s">
        <v>86</v>
      </c>
      <c r="I19" s="57"/>
    </row>
    <row r="20" spans="7:9" ht="15.75">
      <c r="G20" s="57"/>
      <c r="H20" s="57" t="s">
        <v>34</v>
      </c>
      <c r="I20" s="57"/>
    </row>
    <row r="21" spans="7:9" ht="15.75">
      <c r="G21" s="57"/>
      <c r="H21" s="57" t="s">
        <v>87</v>
      </c>
      <c r="I21" s="57"/>
    </row>
    <row r="22" spans="7:9" ht="15.75">
      <c r="G22" s="57"/>
      <c r="H22" s="57"/>
      <c r="I22" s="57"/>
    </row>
    <row r="23" spans="7:9" ht="15.75">
      <c r="G23" s="57"/>
      <c r="H23" s="57" t="s">
        <v>36</v>
      </c>
      <c r="I23" s="57"/>
    </row>
  </sheetData>
  <sheetProtection/>
  <mergeCells count="1">
    <mergeCell ref="G6:M6"/>
  </mergeCells>
  <printOptions/>
  <pageMargins left="0.75" right="0.75" top="1" bottom="1" header="0.5" footer="0.5"/>
  <pageSetup fitToHeight="0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39"/>
  <sheetViews>
    <sheetView zoomScalePageLayoutView="0" workbookViewId="0" topLeftCell="A13">
      <selection activeCell="G20" sqref="G20"/>
    </sheetView>
  </sheetViews>
  <sheetFormatPr defaultColWidth="9.140625" defaultRowHeight="15"/>
  <cols>
    <col min="1" max="1" width="3.28125" style="0" customWidth="1"/>
    <col min="2" max="2" width="63.7109375" style="0" customWidth="1"/>
    <col min="3" max="3" width="15.7109375" style="0" customWidth="1"/>
    <col min="4" max="4" width="23.8515625" style="0" customWidth="1"/>
    <col min="6" max="6" width="11.421875" style="0" bestFit="1" customWidth="1"/>
  </cols>
  <sheetData>
    <row r="1" spans="2:3" ht="15">
      <c r="B1" s="92" t="s">
        <v>110</v>
      </c>
      <c r="C1" s="92"/>
    </row>
    <row r="2" spans="2:3" ht="15">
      <c r="B2" s="69"/>
      <c r="C2" s="69"/>
    </row>
    <row r="3" spans="2:3" ht="15">
      <c r="B3" s="69" t="s">
        <v>119</v>
      </c>
      <c r="C3" s="69"/>
    </row>
    <row r="5" spans="2:3" ht="15.75">
      <c r="B5" s="74"/>
      <c r="C5" s="75"/>
    </row>
    <row r="6" spans="2:3" ht="15">
      <c r="B6" s="71" t="s">
        <v>107</v>
      </c>
      <c r="C6" s="69"/>
    </row>
    <row r="7" spans="2:6" ht="15.75">
      <c r="B7" s="93" t="s">
        <v>120</v>
      </c>
      <c r="C7" s="93" t="s">
        <v>106</v>
      </c>
      <c r="D7" s="94" t="s">
        <v>109</v>
      </c>
      <c r="F7" s="78"/>
    </row>
    <row r="8" spans="2:6" ht="15.75">
      <c r="B8" s="72"/>
      <c r="C8" s="72"/>
      <c r="D8" s="70"/>
      <c r="F8" s="78"/>
    </row>
    <row r="9" spans="2:6" ht="15.75">
      <c r="B9" s="72"/>
      <c r="C9" s="72"/>
      <c r="D9" s="70"/>
      <c r="F9" s="78"/>
    </row>
    <row r="10" spans="2:6" ht="15.75">
      <c r="B10" s="72"/>
      <c r="C10" s="72"/>
      <c r="D10" s="70"/>
      <c r="F10" s="78"/>
    </row>
    <row r="11" spans="2:4" ht="15.75">
      <c r="B11" s="72"/>
      <c r="C11" s="73"/>
      <c r="D11" s="70"/>
    </row>
    <row r="12" spans="2:6" ht="15.75">
      <c r="B12" s="72"/>
      <c r="C12" s="76">
        <f>SUM(C8:C11)</f>
        <v>0</v>
      </c>
      <c r="D12" s="70"/>
      <c r="F12" s="78"/>
    </row>
    <row r="13" spans="2:6" ht="15.75">
      <c r="B13" s="82"/>
      <c r="C13" s="83"/>
      <c r="F13" s="78"/>
    </row>
    <row r="14" spans="2:3" ht="15.75">
      <c r="B14" s="82"/>
      <c r="C14" s="83"/>
    </row>
    <row r="15" spans="2:3" ht="15">
      <c r="B15" s="71" t="s">
        <v>108</v>
      </c>
      <c r="C15" s="69"/>
    </row>
    <row r="16" spans="2:4" ht="15.75">
      <c r="B16" s="93" t="s">
        <v>121</v>
      </c>
      <c r="C16" s="93" t="s">
        <v>106</v>
      </c>
      <c r="D16" s="94" t="s">
        <v>109</v>
      </c>
    </row>
    <row r="17" spans="2:4" ht="15.75">
      <c r="B17" s="72"/>
      <c r="C17" s="73"/>
      <c r="D17" s="70"/>
    </row>
    <row r="18" spans="2:4" ht="15.75">
      <c r="B18" s="72"/>
      <c r="C18" s="73"/>
      <c r="D18" s="70"/>
    </row>
    <row r="19" spans="2:4" ht="15.75">
      <c r="B19" s="77"/>
      <c r="C19" s="73"/>
      <c r="D19" s="70"/>
    </row>
    <row r="20" spans="2:4" ht="15.75">
      <c r="B20" s="77"/>
      <c r="C20" s="73"/>
      <c r="D20" s="70"/>
    </row>
    <row r="21" spans="2:4" ht="15.75">
      <c r="B21" s="77"/>
      <c r="C21" s="73"/>
      <c r="D21" s="70"/>
    </row>
    <row r="22" spans="2:4" ht="15.75">
      <c r="B22" s="77"/>
      <c r="C22" s="73"/>
      <c r="D22" s="70"/>
    </row>
    <row r="23" spans="2:4" ht="15.75">
      <c r="B23" s="77"/>
      <c r="C23" s="73"/>
      <c r="D23" s="70"/>
    </row>
    <row r="24" spans="2:4" ht="15.75">
      <c r="B24" s="77"/>
      <c r="C24" s="73"/>
      <c r="D24" s="70"/>
    </row>
    <row r="25" spans="2:4" ht="15.75">
      <c r="B25" s="77"/>
      <c r="C25" s="73"/>
      <c r="D25" s="70"/>
    </row>
    <row r="26" spans="2:4" ht="15.75">
      <c r="B26" s="77"/>
      <c r="C26" s="73"/>
      <c r="D26" s="70"/>
    </row>
    <row r="27" spans="2:4" ht="15.75">
      <c r="B27" s="77"/>
      <c r="C27" s="73"/>
      <c r="D27" s="70"/>
    </row>
    <row r="28" spans="2:4" ht="15.75">
      <c r="B28" s="77"/>
      <c r="C28" s="73"/>
      <c r="D28" s="70"/>
    </row>
    <row r="29" spans="2:4" ht="15.75">
      <c r="B29" s="77"/>
      <c r="C29" s="73"/>
      <c r="D29" s="70"/>
    </row>
    <row r="30" spans="2:4" ht="15.75">
      <c r="B30" s="77"/>
      <c r="C30" s="73"/>
      <c r="D30" s="70"/>
    </row>
    <row r="31" spans="2:4" ht="15.75">
      <c r="B31" s="77"/>
      <c r="C31" s="76">
        <f>SUM(C17:C30)</f>
        <v>0</v>
      </c>
      <c r="D31" s="70"/>
    </row>
    <row r="34" spans="2:4" ht="15.75">
      <c r="B34" s="57" t="s">
        <v>85</v>
      </c>
      <c r="C34" s="57"/>
      <c r="D34" s="30"/>
    </row>
    <row r="35" spans="2:4" ht="15.75">
      <c r="B35" s="57" t="s">
        <v>86</v>
      </c>
      <c r="C35" s="57"/>
      <c r="D35" s="30"/>
    </row>
    <row r="36" spans="2:4" ht="15.75">
      <c r="B36" s="57" t="s">
        <v>34</v>
      </c>
      <c r="C36" s="57"/>
      <c r="D36" s="30"/>
    </row>
    <row r="37" spans="2:4" ht="15.75">
      <c r="B37" s="57" t="s">
        <v>87</v>
      </c>
      <c r="C37" s="57"/>
      <c r="D37" s="30"/>
    </row>
    <row r="38" spans="2:4" ht="15.75">
      <c r="B38" s="57"/>
      <c r="C38" s="57"/>
      <c r="D38" s="30"/>
    </row>
    <row r="39" spans="2:4" ht="15.75">
      <c r="B39" s="57" t="s">
        <v>36</v>
      </c>
      <c r="C39" s="57"/>
      <c r="D39" s="30"/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litova</dc:creator>
  <cp:keywords/>
  <dc:description/>
  <cp:lastModifiedBy>User</cp:lastModifiedBy>
  <cp:lastPrinted>2021-09-24T01:32:38Z</cp:lastPrinted>
  <dcterms:created xsi:type="dcterms:W3CDTF">2014-06-02T12:10:35Z</dcterms:created>
  <dcterms:modified xsi:type="dcterms:W3CDTF">2023-09-04T01:46:37Z</dcterms:modified>
  <cp:category/>
  <cp:version/>
  <cp:contentType/>
  <cp:contentStatus/>
</cp:coreProperties>
</file>